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CASHFLOW\ROZLICZENIE_PRATT\2024_01_15_zapytanie_ofertowe_technologia\2024_03_21_aktualizacja\"/>
    </mc:Choice>
  </mc:AlternateContent>
  <xr:revisionPtr revIDLastSave="0" documentId="13_ncr:1_{2EC85BA6-0070-4C58-8E8A-00BD0576644A}" xr6:coauthVersionLast="47" xr6:coauthVersionMax="47" xr10:uidLastSave="{00000000-0000-0000-0000-000000000000}"/>
  <bookViews>
    <workbookView xWindow="-120" yWindow="-120" windowWidth="29040" windowHeight="15840" xr2:uid="{00000000-000D-0000-FFFF-FFFF00000000}"/>
  </bookViews>
  <sheets>
    <sheet name="21.03.2024" sheetId="1" r:id="rId1"/>
  </sheets>
  <definedNames>
    <definedName name="_xlnm._FilterDatabase" localSheetId="0" hidden="1">'21.03.2024'!$A$10:$O$667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35" i="1" l="1"/>
  <c r="L735" i="1" s="1"/>
  <c r="E735" i="1"/>
  <c r="J734" i="1"/>
  <c r="L734" i="1" s="1"/>
  <c r="J733" i="1"/>
  <c r="L733" i="1" s="1"/>
  <c r="E733" i="1"/>
  <c r="I507" i="1" l="1"/>
  <c r="I529" i="1"/>
  <c r="I518" i="1"/>
  <c r="J731" i="1"/>
  <c r="L741" i="1" l="1"/>
  <c r="O741" i="1" s="1"/>
  <c r="L742" i="1"/>
  <c r="O742" i="1" s="1"/>
  <c r="L743" i="1"/>
  <c r="O743" i="1" s="1"/>
  <c r="L740" i="1"/>
  <c r="O740" i="1" s="1"/>
  <c r="Q712" i="1"/>
  <c r="P712" i="1"/>
  <c r="K739" i="1"/>
  <c r="K738" i="1"/>
  <c r="C649" i="1" l="1"/>
  <c r="J730" i="1"/>
  <c r="J729" i="1"/>
  <c r="L739" i="1" l="1"/>
  <c r="O739" i="1" s="1"/>
  <c r="L738" i="1"/>
  <c r="O738" i="1" s="1"/>
  <c r="E729" i="1"/>
  <c r="E732" i="1"/>
  <c r="E726" i="1"/>
  <c r="E725" i="1"/>
  <c r="E722" i="1"/>
  <c r="J719" i="1"/>
  <c r="E721" i="1"/>
  <c r="E720" i="1"/>
  <c r="J732" i="1" l="1"/>
  <c r="J728" i="1"/>
  <c r="J727" i="1"/>
  <c r="J726" i="1"/>
  <c r="J725" i="1"/>
  <c r="J724" i="1"/>
  <c r="J723" i="1"/>
  <c r="J722" i="1"/>
  <c r="J721" i="1"/>
  <c r="J720" i="1"/>
  <c r="J718" i="1"/>
  <c r="J717" i="1"/>
  <c r="J716" i="1"/>
  <c r="J715" i="1"/>
  <c r="L719" i="1" l="1"/>
  <c r="L732" i="1"/>
  <c r="L736" i="1" s="1"/>
  <c r="I497" i="1"/>
  <c r="I493" i="1"/>
  <c r="I491" i="1"/>
  <c r="I479" i="1"/>
  <c r="I472" i="1"/>
  <c r="I462" i="1"/>
  <c r="I452" i="1"/>
  <c r="I446" i="1"/>
  <c r="I437" i="1"/>
  <c r="I424" i="1"/>
  <c r="I422" i="1"/>
  <c r="I405" i="1"/>
  <c r="I388" i="1"/>
  <c r="I373" i="1"/>
  <c r="I358" i="1"/>
  <c r="I352" i="1"/>
  <c r="I340" i="1"/>
  <c r="I327" i="1"/>
  <c r="L737" i="1" l="1"/>
  <c r="O737" i="1" s="1"/>
  <c r="I316" i="1"/>
  <c r="I305" i="1"/>
  <c r="I299" i="1"/>
  <c r="I287" i="1"/>
  <c r="I286" i="1"/>
  <c r="I285" i="1"/>
  <c r="I284" i="1"/>
  <c r="I281" i="1"/>
  <c r="I282" i="1"/>
  <c r="I261" i="1" l="1"/>
  <c r="I93" i="1"/>
  <c r="I64" i="1"/>
  <c r="I42" i="1"/>
  <c r="I31" i="1"/>
  <c r="I49" i="1"/>
  <c r="I71" i="1"/>
  <c r="I82" i="1"/>
  <c r="I100" i="1"/>
  <c r="I101" i="1"/>
  <c r="I111" i="1"/>
  <c r="I132" i="1"/>
  <c r="I149" i="1"/>
  <c r="I166" i="1"/>
  <c r="I167" i="1"/>
  <c r="I188" i="1"/>
  <c r="I205" i="1"/>
  <c r="I222" i="1"/>
  <c r="I223" i="1"/>
  <c r="I244" i="1"/>
  <c r="I268" i="1"/>
  <c r="I16" i="1"/>
</calcChain>
</file>

<file path=xl/sharedStrings.xml><?xml version="1.0" encoding="utf-8"?>
<sst xmlns="http://schemas.openxmlformats.org/spreadsheetml/2006/main" count="2325" uniqueCount="988">
  <si>
    <t>Element wyposażenia linii</t>
  </si>
  <si>
    <t>Parametry urządzenia</t>
  </si>
  <si>
    <t>Ilość</t>
  </si>
  <si>
    <t>wartość</t>
  </si>
  <si>
    <t>Długość</t>
  </si>
  <si>
    <t>Szerokość</t>
  </si>
  <si>
    <t>Głębokość</t>
  </si>
  <si>
    <t>Pojemność [m3]</t>
  </si>
  <si>
    <t>Temperatura</t>
  </si>
  <si>
    <t>1.0</t>
  </si>
  <si>
    <t>Czujnik poziomu</t>
  </si>
  <si>
    <t>3.0</t>
  </si>
  <si>
    <t>5.0</t>
  </si>
  <si>
    <t>6.0</t>
  </si>
  <si>
    <t>8.0</t>
  </si>
  <si>
    <t>9.0</t>
  </si>
  <si>
    <t>10.0</t>
  </si>
  <si>
    <t>11.0</t>
  </si>
  <si>
    <t>12.0</t>
  </si>
  <si>
    <t>13.0</t>
  </si>
  <si>
    <t>Instalacja ściekowa wraz z układem zbiorników pośrednich i pomp do transmisji ścieków do neutralizatora</t>
  </si>
  <si>
    <t>Dmuchawa boczno- kanałowa wraz z zaworami</t>
  </si>
  <si>
    <t>Transport+ Montaż</t>
  </si>
  <si>
    <t>20.0</t>
  </si>
  <si>
    <t>20.1</t>
  </si>
  <si>
    <t>20.2</t>
  </si>
  <si>
    <t>20.3</t>
  </si>
  <si>
    <t xml:space="preserve">Komin+ konstrukcja wsporcza oraz kolektor główny </t>
  </si>
  <si>
    <t>Zbiorniki pośredniczące</t>
  </si>
  <si>
    <t>Moc w [kW]</t>
  </si>
  <si>
    <t>Parametry Technologiczne</t>
  </si>
  <si>
    <t>Lp.</t>
  </si>
  <si>
    <t>PP-H/ PVC</t>
  </si>
  <si>
    <t>Instalację cieczy w PVC, Powietrza w PP-H</t>
  </si>
  <si>
    <t>PP-H/ PVC/ 1,4404</t>
  </si>
  <si>
    <t xml:space="preserve">Portal/ Podest obsługowy wyłożony kratami GFK , Inne kostrukcje stalowe: podest pod prase, prostowniki itp.. </t>
  </si>
  <si>
    <t>7.0</t>
  </si>
  <si>
    <t>20.4</t>
  </si>
  <si>
    <t>20.5</t>
  </si>
  <si>
    <t>20.6</t>
  </si>
  <si>
    <t>20.7</t>
  </si>
  <si>
    <t>20.8</t>
  </si>
  <si>
    <t>2.0</t>
  </si>
  <si>
    <t>2.1</t>
  </si>
  <si>
    <t>Grzanie elektryczne</t>
  </si>
  <si>
    <t>2.2</t>
  </si>
  <si>
    <t>2.3</t>
  </si>
  <si>
    <t>2.4</t>
  </si>
  <si>
    <t>2.5</t>
  </si>
  <si>
    <t>2.6</t>
  </si>
  <si>
    <t>2.7</t>
  </si>
  <si>
    <t>2.8</t>
  </si>
  <si>
    <t>2.9</t>
  </si>
  <si>
    <t>4.0</t>
  </si>
  <si>
    <t>20.9</t>
  </si>
  <si>
    <t>20.10</t>
  </si>
  <si>
    <t>20.11</t>
  </si>
  <si>
    <t>20.12</t>
  </si>
  <si>
    <t>20.14</t>
  </si>
  <si>
    <t>Koszty</t>
  </si>
  <si>
    <t>Stanowisko serwisowe/przeładunkowe</t>
  </si>
  <si>
    <t xml:space="preserve">Odtłuszczanie anodowe </t>
  </si>
  <si>
    <t>płukanie ciepłe odzyskowe</t>
  </si>
  <si>
    <t>podwójna kaskada</t>
  </si>
  <si>
    <t>Trawienie-anodowe H2SO4</t>
  </si>
  <si>
    <t>Płukanie kaskadowe potrójne</t>
  </si>
  <si>
    <t>Potrójna kaskada demi</t>
  </si>
  <si>
    <t>Stanowisko przeładunkowe</t>
  </si>
  <si>
    <t xml:space="preserve">miedziowanie 1 -grube cyjnakaliczne </t>
  </si>
  <si>
    <t>Stanowisko inspekcyjne</t>
  </si>
  <si>
    <t>miedziowanie 1 -grube cyjnakaliczne</t>
  </si>
  <si>
    <t>Miedziowanie 2 cyjankaliczne</t>
  </si>
  <si>
    <t>Płukanie kaskadowe demi</t>
  </si>
  <si>
    <t>Płukanie demi Gorące</t>
  </si>
  <si>
    <t>Suszenie</t>
  </si>
  <si>
    <t>Stanowisko załadunkowo/rozładunkowe</t>
  </si>
  <si>
    <t>Pozycja w linii</t>
  </si>
  <si>
    <t>129-128</t>
  </si>
  <si>
    <t>126-125-124</t>
  </si>
  <si>
    <t>121-120-119</t>
  </si>
  <si>
    <t>106-105-104</t>
  </si>
  <si>
    <t>14.0</t>
  </si>
  <si>
    <t>15.0</t>
  </si>
  <si>
    <t>16.0</t>
  </si>
  <si>
    <t>17.0</t>
  </si>
  <si>
    <t>18.0</t>
  </si>
  <si>
    <t>19.0</t>
  </si>
  <si>
    <t>21.0</t>
  </si>
  <si>
    <t>22.0</t>
  </si>
  <si>
    <t>23.0</t>
  </si>
  <si>
    <t>24.0</t>
  </si>
  <si>
    <t>25.0</t>
  </si>
  <si>
    <t>20-60</t>
  </si>
  <si>
    <t>RT</t>
  </si>
  <si>
    <t>Dopuszczanie automatyczne wody</t>
  </si>
  <si>
    <t>Czujnik temp.</t>
  </si>
  <si>
    <t>Czujnik poziomu bezpieczeństwa</t>
  </si>
  <si>
    <t>2.10</t>
  </si>
  <si>
    <t>2.11</t>
  </si>
  <si>
    <t>2.12</t>
  </si>
  <si>
    <t>2.13</t>
  </si>
  <si>
    <t>Czyszczenie lustra kapieli</t>
  </si>
  <si>
    <t>Ssawy wannowe</t>
  </si>
  <si>
    <t>Pokrywa mechaniczna</t>
  </si>
  <si>
    <t>Wczepy bezprądowe</t>
  </si>
  <si>
    <t>Wczepy prądowe</t>
  </si>
  <si>
    <t xml:space="preserve">Szyny prądowe </t>
  </si>
  <si>
    <t>Podłączenie do prostownika</t>
  </si>
  <si>
    <t>Filtr 8m3</t>
  </si>
  <si>
    <t>3.1</t>
  </si>
  <si>
    <t>Mieszanie powietrzem</t>
  </si>
  <si>
    <t>Układ pompowy do odzysku</t>
  </si>
  <si>
    <t>3.2</t>
  </si>
  <si>
    <t>3.3</t>
  </si>
  <si>
    <t>3.4</t>
  </si>
  <si>
    <t>3.5</t>
  </si>
  <si>
    <t>3.6</t>
  </si>
  <si>
    <t>3.7</t>
  </si>
  <si>
    <t>3.8</t>
  </si>
  <si>
    <t>3.9</t>
  </si>
  <si>
    <t>3.10</t>
  </si>
  <si>
    <t>4.1</t>
  </si>
  <si>
    <t>Dopuszczanie ręczne wody</t>
  </si>
  <si>
    <t>Układ konduktometryczny</t>
  </si>
  <si>
    <t>4.2</t>
  </si>
  <si>
    <t>4.3</t>
  </si>
  <si>
    <t>4.4</t>
  </si>
  <si>
    <t>4.5</t>
  </si>
  <si>
    <t>4.6</t>
  </si>
  <si>
    <t>5.1</t>
  </si>
  <si>
    <t>Mieszanie Venturi</t>
  </si>
  <si>
    <t>Układ dozowania</t>
  </si>
  <si>
    <t>5.2</t>
  </si>
  <si>
    <t>5.3</t>
  </si>
  <si>
    <t>5.4</t>
  </si>
  <si>
    <t>5.5</t>
  </si>
  <si>
    <t>5.6</t>
  </si>
  <si>
    <t>5.7</t>
  </si>
  <si>
    <t>5.8</t>
  </si>
  <si>
    <t>5.9</t>
  </si>
  <si>
    <t>5.10</t>
  </si>
  <si>
    <t>5.11</t>
  </si>
  <si>
    <t>5.12</t>
  </si>
  <si>
    <t>5.13</t>
  </si>
  <si>
    <t>5.14</t>
  </si>
  <si>
    <t>6.1</t>
  </si>
  <si>
    <t>6.2</t>
  </si>
  <si>
    <t>6.3</t>
  </si>
  <si>
    <t>6.4</t>
  </si>
  <si>
    <t>6.5</t>
  </si>
  <si>
    <t>Natrysk na belkę</t>
  </si>
  <si>
    <t>6.6</t>
  </si>
  <si>
    <t>7.1</t>
  </si>
  <si>
    <t>7.2</t>
  </si>
  <si>
    <t>7.3</t>
  </si>
  <si>
    <t>7.4</t>
  </si>
  <si>
    <t>7.5</t>
  </si>
  <si>
    <t>7.6</t>
  </si>
  <si>
    <t>7.7</t>
  </si>
  <si>
    <t>7.8</t>
  </si>
  <si>
    <t>7.9</t>
  </si>
  <si>
    <t>8.1</t>
  </si>
  <si>
    <t>8.2</t>
  </si>
  <si>
    <t>8.3</t>
  </si>
  <si>
    <t>8.4</t>
  </si>
  <si>
    <t>8.5</t>
  </si>
  <si>
    <t>8.6</t>
  </si>
  <si>
    <t>8.7</t>
  </si>
  <si>
    <t>8.8</t>
  </si>
  <si>
    <t>8.9</t>
  </si>
  <si>
    <t>9.1</t>
  </si>
  <si>
    <t>9.2</t>
  </si>
  <si>
    <t>9.3</t>
  </si>
  <si>
    <t>9.4</t>
  </si>
  <si>
    <t>9.5</t>
  </si>
  <si>
    <t>9.6</t>
  </si>
  <si>
    <t>11.1</t>
  </si>
  <si>
    <t>11.2</t>
  </si>
  <si>
    <t>11.3</t>
  </si>
  <si>
    <t>11.4</t>
  </si>
  <si>
    <t>11.5</t>
  </si>
  <si>
    <t>11.6</t>
  </si>
  <si>
    <t>11.7</t>
  </si>
  <si>
    <t>11.8</t>
  </si>
  <si>
    <t>11.9</t>
  </si>
  <si>
    <t>Wózek transportowy 500kg</t>
  </si>
  <si>
    <t>Belka nośna główna</t>
  </si>
  <si>
    <t>12.1</t>
  </si>
  <si>
    <t>Filtr 11m3</t>
  </si>
  <si>
    <t>12.2</t>
  </si>
  <si>
    <t>12.3</t>
  </si>
  <si>
    <t>12.4</t>
  </si>
  <si>
    <t>12.5</t>
  </si>
  <si>
    <t>12.6</t>
  </si>
  <si>
    <t>12.7</t>
  </si>
  <si>
    <t>12.8</t>
  </si>
  <si>
    <t>12.9</t>
  </si>
  <si>
    <t>12.10</t>
  </si>
  <si>
    <t>12.11</t>
  </si>
  <si>
    <t>12.12</t>
  </si>
  <si>
    <t>12.13</t>
  </si>
  <si>
    <t>12.14</t>
  </si>
  <si>
    <t>12.15</t>
  </si>
  <si>
    <t>12.16</t>
  </si>
  <si>
    <t>Wymrażarka z instalacją (na 3 wanny)</t>
  </si>
  <si>
    <t>13.1</t>
  </si>
  <si>
    <t>13.2</t>
  </si>
  <si>
    <t>13.3</t>
  </si>
  <si>
    <t>13.4</t>
  </si>
  <si>
    <t>13.5</t>
  </si>
  <si>
    <t>13.6</t>
  </si>
  <si>
    <t>13.7</t>
  </si>
  <si>
    <t>13.8</t>
  </si>
  <si>
    <t>13.9</t>
  </si>
  <si>
    <t>13.10</t>
  </si>
  <si>
    <t>13.11</t>
  </si>
  <si>
    <t>13.12</t>
  </si>
  <si>
    <t>13.13</t>
  </si>
  <si>
    <t>13.14</t>
  </si>
  <si>
    <t>13.15</t>
  </si>
  <si>
    <t>14.1</t>
  </si>
  <si>
    <t>14.2</t>
  </si>
  <si>
    <t>14.3</t>
  </si>
  <si>
    <t>14.4</t>
  </si>
  <si>
    <t>14.5</t>
  </si>
  <si>
    <t>14.6</t>
  </si>
  <si>
    <t>14.7</t>
  </si>
  <si>
    <t>14.8</t>
  </si>
  <si>
    <t>14.9</t>
  </si>
  <si>
    <t>14.10</t>
  </si>
  <si>
    <t>14.11</t>
  </si>
  <si>
    <t>14.12</t>
  </si>
  <si>
    <t>14.13</t>
  </si>
  <si>
    <t>14.14</t>
  </si>
  <si>
    <t>14.15</t>
  </si>
  <si>
    <t>16.1</t>
  </si>
  <si>
    <t>16.2</t>
  </si>
  <si>
    <t>16.3</t>
  </si>
  <si>
    <t>16.4</t>
  </si>
  <si>
    <t>16.5</t>
  </si>
  <si>
    <t>16.6</t>
  </si>
  <si>
    <t>16.7</t>
  </si>
  <si>
    <t>16.8</t>
  </si>
  <si>
    <t>16.9</t>
  </si>
  <si>
    <t>16.10</t>
  </si>
  <si>
    <t>16.11</t>
  </si>
  <si>
    <t>16.12</t>
  </si>
  <si>
    <t>16.13</t>
  </si>
  <si>
    <t>16.14</t>
  </si>
  <si>
    <t>16.15</t>
  </si>
  <si>
    <t>16.16</t>
  </si>
  <si>
    <t>17.1</t>
  </si>
  <si>
    <t>17.2</t>
  </si>
  <si>
    <t>17.3</t>
  </si>
  <si>
    <t>17.4</t>
  </si>
  <si>
    <t>17.5</t>
  </si>
  <si>
    <t>17.6</t>
  </si>
  <si>
    <t>17.7</t>
  </si>
  <si>
    <t>17.8</t>
  </si>
  <si>
    <t>17.9</t>
  </si>
  <si>
    <t>17.10</t>
  </si>
  <si>
    <t>17.11</t>
  </si>
  <si>
    <t>17.12</t>
  </si>
  <si>
    <t>17.13</t>
  </si>
  <si>
    <t>17.14</t>
  </si>
  <si>
    <t>17.15</t>
  </si>
  <si>
    <t>18.1</t>
  </si>
  <si>
    <t>18.2</t>
  </si>
  <si>
    <t>18.3</t>
  </si>
  <si>
    <t>18.4</t>
  </si>
  <si>
    <t>18.5</t>
  </si>
  <si>
    <t>18.6</t>
  </si>
  <si>
    <t>18.7</t>
  </si>
  <si>
    <t>18.8</t>
  </si>
  <si>
    <t>18.9</t>
  </si>
  <si>
    <t>18.10</t>
  </si>
  <si>
    <t>18.11</t>
  </si>
  <si>
    <t>18.12</t>
  </si>
  <si>
    <t>18.13</t>
  </si>
  <si>
    <t>18.14</t>
  </si>
  <si>
    <t>18.15</t>
  </si>
  <si>
    <t>Wymrażarka z instalacją (na 2 wanny)</t>
  </si>
  <si>
    <t>20.13</t>
  </si>
  <si>
    <t>20.15</t>
  </si>
  <si>
    <t>20.16</t>
  </si>
  <si>
    <t>21.1</t>
  </si>
  <si>
    <t>21.2</t>
  </si>
  <si>
    <t>21.3</t>
  </si>
  <si>
    <t>21.4</t>
  </si>
  <si>
    <t>21.5</t>
  </si>
  <si>
    <t>21.6</t>
  </si>
  <si>
    <t>21.7</t>
  </si>
  <si>
    <t>21.8</t>
  </si>
  <si>
    <t>21.9</t>
  </si>
  <si>
    <t>21.10</t>
  </si>
  <si>
    <t>21.11</t>
  </si>
  <si>
    <t>21.12</t>
  </si>
  <si>
    <t>21.13</t>
  </si>
  <si>
    <t>21.14</t>
  </si>
  <si>
    <t>21.15</t>
  </si>
  <si>
    <t>22.1</t>
  </si>
  <si>
    <t>22.2</t>
  </si>
  <si>
    <t>22.3</t>
  </si>
  <si>
    <t>22.4</t>
  </si>
  <si>
    <t>22.5</t>
  </si>
  <si>
    <t>22.6</t>
  </si>
  <si>
    <t>23.1</t>
  </si>
  <si>
    <t>23.2</t>
  </si>
  <si>
    <t>23.3</t>
  </si>
  <si>
    <t>23.4</t>
  </si>
  <si>
    <t>23.5</t>
  </si>
  <si>
    <t>23.6</t>
  </si>
  <si>
    <t>23.7</t>
  </si>
  <si>
    <t>23.8</t>
  </si>
  <si>
    <t>23.9</t>
  </si>
  <si>
    <t>23.10</t>
  </si>
  <si>
    <t>23.11</t>
  </si>
  <si>
    <t>23.12</t>
  </si>
  <si>
    <t>26.0</t>
  </si>
  <si>
    <t>Wentylacja technologiczna- skruber K-Alk i Cyjankowy</t>
  </si>
  <si>
    <t>System odzysku Cu</t>
  </si>
  <si>
    <t>27.0</t>
  </si>
  <si>
    <t>Projekt i Dokumentacja</t>
  </si>
  <si>
    <t>28.0</t>
  </si>
  <si>
    <t>Odmuch powietrzem</t>
  </si>
  <si>
    <t>29.0</t>
  </si>
  <si>
    <t>29.1</t>
  </si>
  <si>
    <t>29.2</t>
  </si>
  <si>
    <t>29.3</t>
  </si>
  <si>
    <t>29.4</t>
  </si>
  <si>
    <t>29.5</t>
  </si>
  <si>
    <t>29.6</t>
  </si>
  <si>
    <t>29.7</t>
  </si>
  <si>
    <t>29.8</t>
  </si>
  <si>
    <t>29.9</t>
  </si>
  <si>
    <t>29.10</t>
  </si>
  <si>
    <t>29.11</t>
  </si>
  <si>
    <t>Dopuszczanie ręczne wody+ przepływomierz</t>
  </si>
  <si>
    <t>7.10</t>
  </si>
  <si>
    <t>pH metr</t>
  </si>
  <si>
    <t>8.10</t>
  </si>
  <si>
    <t>30.0</t>
  </si>
  <si>
    <t>30.1</t>
  </si>
  <si>
    <t>30.2</t>
  </si>
  <si>
    <t>30.3</t>
  </si>
  <si>
    <t>30.4</t>
  </si>
  <si>
    <t>30.5</t>
  </si>
  <si>
    <t>205-206</t>
  </si>
  <si>
    <t>31.0</t>
  </si>
  <si>
    <t>31.1</t>
  </si>
  <si>
    <t>31.2</t>
  </si>
  <si>
    <t>31.3</t>
  </si>
  <si>
    <t>31.4</t>
  </si>
  <si>
    <t>31.5</t>
  </si>
  <si>
    <t>31.6</t>
  </si>
  <si>
    <t>31.7</t>
  </si>
  <si>
    <t>31.8</t>
  </si>
  <si>
    <t>31.9</t>
  </si>
  <si>
    <t>31.10</t>
  </si>
  <si>
    <t>32.0</t>
  </si>
  <si>
    <t>Mycie ultradzwiękowe</t>
  </si>
  <si>
    <t>50-60</t>
  </si>
  <si>
    <t>32.1</t>
  </si>
  <si>
    <t>32.2</t>
  </si>
  <si>
    <t>32.3</t>
  </si>
  <si>
    <t>32.4</t>
  </si>
  <si>
    <t>32.5</t>
  </si>
  <si>
    <t>32.6</t>
  </si>
  <si>
    <t>32.7</t>
  </si>
  <si>
    <t>32.8</t>
  </si>
  <si>
    <t>32.9</t>
  </si>
  <si>
    <t>Filtr 10m3</t>
  </si>
  <si>
    <t>12.17</t>
  </si>
  <si>
    <t>13.16</t>
  </si>
  <si>
    <t>14.16</t>
  </si>
  <si>
    <t>16.17</t>
  </si>
  <si>
    <t>17.16</t>
  </si>
  <si>
    <t>18.16</t>
  </si>
  <si>
    <t>20.17</t>
  </si>
  <si>
    <t>21.16</t>
  </si>
  <si>
    <t>32.10</t>
  </si>
  <si>
    <t>Odtłuszczanie chemiczne</t>
  </si>
  <si>
    <t>33.0</t>
  </si>
  <si>
    <t>33.1</t>
  </si>
  <si>
    <t>33.2</t>
  </si>
  <si>
    <t>33.3</t>
  </si>
  <si>
    <t>33.4</t>
  </si>
  <si>
    <t>33.5</t>
  </si>
  <si>
    <t>33.6</t>
  </si>
  <si>
    <t>33.7</t>
  </si>
  <si>
    <t>33.8</t>
  </si>
  <si>
    <t>33.9</t>
  </si>
  <si>
    <t>33.10</t>
  </si>
  <si>
    <t>33.11</t>
  </si>
  <si>
    <t>34.0</t>
  </si>
  <si>
    <t>34.1</t>
  </si>
  <si>
    <t>34.2</t>
  </si>
  <si>
    <t>34.3</t>
  </si>
  <si>
    <t>34.4</t>
  </si>
  <si>
    <t>34.5</t>
  </si>
  <si>
    <t>34.6</t>
  </si>
  <si>
    <t>34.7</t>
  </si>
  <si>
    <t>34.8</t>
  </si>
  <si>
    <t>34.9</t>
  </si>
  <si>
    <t>34.10</t>
  </si>
  <si>
    <t>34.11</t>
  </si>
  <si>
    <t>35.0</t>
  </si>
  <si>
    <t>35.1</t>
  </si>
  <si>
    <t>35.2</t>
  </si>
  <si>
    <t>35.3</t>
  </si>
  <si>
    <t>35.4</t>
  </si>
  <si>
    <t>35.5</t>
  </si>
  <si>
    <t>211-212</t>
  </si>
  <si>
    <t>36.0</t>
  </si>
  <si>
    <t xml:space="preserve">Zdejmowanie miedzi </t>
  </si>
  <si>
    <t>36.1</t>
  </si>
  <si>
    <t>36.2</t>
  </si>
  <si>
    <t>36.3</t>
  </si>
  <si>
    <t>36.4</t>
  </si>
  <si>
    <t>36.5</t>
  </si>
  <si>
    <t>36.6</t>
  </si>
  <si>
    <t>36.7</t>
  </si>
  <si>
    <t>36.8</t>
  </si>
  <si>
    <t>36.9</t>
  </si>
  <si>
    <t>36.10</t>
  </si>
  <si>
    <t>36.11</t>
  </si>
  <si>
    <t>36.12</t>
  </si>
  <si>
    <t>37.0</t>
  </si>
  <si>
    <t>37.1</t>
  </si>
  <si>
    <t>37.2</t>
  </si>
  <si>
    <t>37.3</t>
  </si>
  <si>
    <t>37.4</t>
  </si>
  <si>
    <t>37.5</t>
  </si>
  <si>
    <t>37.6</t>
  </si>
  <si>
    <t>37.7</t>
  </si>
  <si>
    <t>37.8</t>
  </si>
  <si>
    <t>37.9</t>
  </si>
  <si>
    <t>37.10</t>
  </si>
  <si>
    <t>37.11</t>
  </si>
  <si>
    <t>37.12</t>
  </si>
  <si>
    <t>38.0</t>
  </si>
  <si>
    <t>38.1</t>
  </si>
  <si>
    <t>Elektrolizer do odzysku miedzi</t>
  </si>
  <si>
    <t>38.2</t>
  </si>
  <si>
    <t>38.3</t>
  </si>
  <si>
    <t>38.4</t>
  </si>
  <si>
    <t>38.5</t>
  </si>
  <si>
    <t>38.6</t>
  </si>
  <si>
    <t>38.7</t>
  </si>
  <si>
    <t>38.8</t>
  </si>
  <si>
    <t>38.9</t>
  </si>
  <si>
    <t>38.10</t>
  </si>
  <si>
    <t>39.0</t>
  </si>
  <si>
    <t>39.1</t>
  </si>
  <si>
    <t>39.2</t>
  </si>
  <si>
    <t>39.3</t>
  </si>
  <si>
    <t>39.4</t>
  </si>
  <si>
    <t>39.5</t>
  </si>
  <si>
    <t>39.6</t>
  </si>
  <si>
    <t>39.7</t>
  </si>
  <si>
    <t>39.8</t>
  </si>
  <si>
    <t>39.9</t>
  </si>
  <si>
    <t>39.10</t>
  </si>
  <si>
    <t>40.0</t>
  </si>
  <si>
    <t>41.0</t>
  </si>
  <si>
    <t>41.1</t>
  </si>
  <si>
    <t>41.2</t>
  </si>
  <si>
    <t>41.3</t>
  </si>
  <si>
    <t>41.4</t>
  </si>
  <si>
    <t>41.5</t>
  </si>
  <si>
    <t>41.6</t>
  </si>
  <si>
    <t>41.7</t>
  </si>
  <si>
    <t>41.8</t>
  </si>
  <si>
    <t>41.9</t>
  </si>
  <si>
    <t>41.10</t>
  </si>
  <si>
    <t>41.11</t>
  </si>
  <si>
    <t>płukanie zimne odzyskowe</t>
  </si>
  <si>
    <t>42.0</t>
  </si>
  <si>
    <t>42.1</t>
  </si>
  <si>
    <t>42.2</t>
  </si>
  <si>
    <t>42.3</t>
  </si>
  <si>
    <t>42.4</t>
  </si>
  <si>
    <t>42.5</t>
  </si>
  <si>
    <t>42.6</t>
  </si>
  <si>
    <t>42.7</t>
  </si>
  <si>
    <t>43.0</t>
  </si>
  <si>
    <t>43.1</t>
  </si>
  <si>
    <t>43.2</t>
  </si>
  <si>
    <t>43.3</t>
  </si>
  <si>
    <t>43.4</t>
  </si>
  <si>
    <t>43.5</t>
  </si>
  <si>
    <t>310-309</t>
  </si>
  <si>
    <t>44.0</t>
  </si>
  <si>
    <t>Trawienie 5% HNO3 przed nawęglaniem</t>
  </si>
  <si>
    <t>44.1</t>
  </si>
  <si>
    <t>44.2</t>
  </si>
  <si>
    <t>44.3</t>
  </si>
  <si>
    <t>44.4</t>
  </si>
  <si>
    <t>44.5</t>
  </si>
  <si>
    <t>44.6</t>
  </si>
  <si>
    <t>44.7</t>
  </si>
  <si>
    <t>44.8</t>
  </si>
  <si>
    <t>44.9</t>
  </si>
  <si>
    <t>45.0</t>
  </si>
  <si>
    <t>45.1</t>
  </si>
  <si>
    <t>45.2</t>
  </si>
  <si>
    <t>45.3</t>
  </si>
  <si>
    <t>45.4</t>
  </si>
  <si>
    <t>45.5</t>
  </si>
  <si>
    <t>45.6</t>
  </si>
  <si>
    <t>45.7</t>
  </si>
  <si>
    <t>45.8</t>
  </si>
  <si>
    <t>45.9</t>
  </si>
  <si>
    <t>Trawienie 3-5% HNO3</t>
  </si>
  <si>
    <t>46.0</t>
  </si>
  <si>
    <t>306-305-304</t>
  </si>
  <si>
    <t>46.1</t>
  </si>
  <si>
    <t>46.2</t>
  </si>
  <si>
    <t>46.3</t>
  </si>
  <si>
    <t>46.4</t>
  </si>
  <si>
    <t>46.5</t>
  </si>
  <si>
    <t>46.6</t>
  </si>
  <si>
    <t>47.0</t>
  </si>
  <si>
    <t>47.1</t>
  </si>
  <si>
    <t>47.2</t>
  </si>
  <si>
    <t>47.3</t>
  </si>
  <si>
    <t>47.4</t>
  </si>
  <si>
    <t>47.5</t>
  </si>
  <si>
    <t>47.6</t>
  </si>
  <si>
    <t>47.7</t>
  </si>
  <si>
    <t>47.8</t>
  </si>
  <si>
    <t>47.9</t>
  </si>
  <si>
    <t>47.10</t>
  </si>
  <si>
    <t>47.11</t>
  </si>
  <si>
    <t>48.0</t>
  </si>
  <si>
    <t>49.0</t>
  </si>
  <si>
    <t>100.0</t>
  </si>
  <si>
    <t>100.1</t>
  </si>
  <si>
    <t>100.2</t>
  </si>
  <si>
    <t>100.3</t>
  </si>
  <si>
    <t>100.4</t>
  </si>
  <si>
    <t>100.5</t>
  </si>
  <si>
    <t>100.6</t>
  </si>
  <si>
    <t>100.7</t>
  </si>
  <si>
    <t>100.8</t>
  </si>
  <si>
    <t>100.9</t>
  </si>
  <si>
    <t>100.10</t>
  </si>
  <si>
    <t>100.11</t>
  </si>
  <si>
    <t>100.12</t>
  </si>
  <si>
    <t>50.0</t>
  </si>
  <si>
    <t>51.0</t>
  </si>
  <si>
    <t>100.13</t>
  </si>
  <si>
    <t>Instalacja zasilająca: woda DEMI, Sieciowa, Sprężona powietrzem, Powietrzem niskiego ciśnienia, Zawory odcinające na każdej z instalacji. Zawory spustu kondensatu na końcach instalacji.+ inst. Wentylacyjna, czujniki przepływu i manometry</t>
  </si>
  <si>
    <t>Szyny anodowe/ katodowe do zawiesi do wanien prądowych</t>
  </si>
  <si>
    <t>Studzienki bezpieczeństwa z układem pompowym</t>
  </si>
  <si>
    <t>100.14</t>
  </si>
  <si>
    <t>100.15</t>
  </si>
  <si>
    <t>Komputer PC+ program sterujący i program archiwizującym+ instalacja elektryczna i systemy bezpieczeństwa (bez detekcji HCN)</t>
  </si>
  <si>
    <t>LEGENDA do uzupełnienia tabeli</t>
  </si>
  <si>
    <t>W żółte pola wpisujemy wartość netto w PL za określony zakres lub pozycję.</t>
  </si>
  <si>
    <t>Nie wprowadzamy żadnych zmian i wartości poza komórkami oznaczonych kolorem żółtym.</t>
  </si>
  <si>
    <t>A1</t>
  </si>
  <si>
    <t>A2</t>
  </si>
  <si>
    <t>A3</t>
  </si>
  <si>
    <t>A4</t>
  </si>
  <si>
    <t>Taca z PP-H pod linię</t>
  </si>
  <si>
    <t>A5</t>
  </si>
  <si>
    <t>A6</t>
  </si>
  <si>
    <t>A7</t>
  </si>
  <si>
    <t>A8</t>
  </si>
  <si>
    <t>A9</t>
  </si>
  <si>
    <t>A10</t>
  </si>
  <si>
    <t>A11</t>
  </si>
  <si>
    <t>A12</t>
  </si>
  <si>
    <t>A13</t>
  </si>
  <si>
    <t>A14</t>
  </si>
  <si>
    <t>Zestawienie cen</t>
  </si>
  <si>
    <t>lp.</t>
  </si>
  <si>
    <t>komórka</t>
  </si>
  <si>
    <t>Wartość Netto w PLN</t>
  </si>
  <si>
    <t>RAZEM</t>
  </si>
  <si>
    <t>Zestawienie kosztowe</t>
  </si>
  <si>
    <t>+</t>
  </si>
  <si>
    <t>VAT</t>
  </si>
  <si>
    <t>PLN</t>
  </si>
  <si>
    <t>Linia Miedziowania</t>
  </si>
  <si>
    <t>Linia Odmiedziowania</t>
  </si>
  <si>
    <t>Linia Trawienia</t>
  </si>
  <si>
    <t>Elementy wyposażenia wspólne i uzupełniające dla wszystkich linii</t>
  </si>
  <si>
    <t>Linia Nakładania wosku</t>
  </si>
  <si>
    <t>A15</t>
  </si>
  <si>
    <t>Linia Zdejmowania wosku</t>
  </si>
  <si>
    <t>Wózek transportowy 500kg/ Belka nośna główna/ Szyny anodowe/ katodowe do zawiesi do wanien prądowych</t>
  </si>
  <si>
    <t>Instalacja zasilająca: woda DEMI, Sieciowa, Sprężona powietrzem, Powietrzem niskiego ciśnienia, Zawory odcinające na każdej z instalacji. Zawory spustu kondensatu na końcach instalacji.+ inst. Wentylacyjna, czujniki przepływu i manometry// Instalacja ściekowa wraz z układem zbiorników pośrednich i pomp do transmisji ścieków do neutralizatora// Studzienki bezpieczeństwa z układem pompowym</t>
  </si>
  <si>
    <t>SUMA A4</t>
  </si>
  <si>
    <t>SUMA A1</t>
  </si>
  <si>
    <t>SUMA A2</t>
  </si>
  <si>
    <t>SUMA A3</t>
  </si>
  <si>
    <t>SUMA A15</t>
  </si>
  <si>
    <t>SUMA A5</t>
  </si>
  <si>
    <t>SUMA A6</t>
  </si>
  <si>
    <t>SUMA A7</t>
  </si>
  <si>
    <t>SUMA A8</t>
  </si>
  <si>
    <t>SUMA A9</t>
  </si>
  <si>
    <t>SUMA A10</t>
  </si>
  <si>
    <t>SUMA A11</t>
  </si>
  <si>
    <t>SUMA A12</t>
  </si>
  <si>
    <t>SUMA A13</t>
  </si>
  <si>
    <t>SUMA A14</t>
  </si>
  <si>
    <t xml:space="preserve">Wentylacja technologiczna- skruber K-Alk i Cyjankowy// Komin+ konstrukcja wsporcza oraz kolektor główny </t>
  </si>
  <si>
    <t>Taca z PP-H pod linię// Zbiorniki pośredniczące</t>
  </si>
  <si>
    <t xml:space="preserve">Parowanie części z zawieszką </t>
  </si>
  <si>
    <t>A16</t>
  </si>
  <si>
    <t>Koszty A16 z HAZOP- nie krytyczne</t>
  </si>
  <si>
    <t>Wózek transportowy 500kg Wprowadzić czujniki indukcyjne sprawdzające pozycje manipulatora w odniesieniu do wsadu z funkcją blokady procesu miedziowania 126.2.Wprowadzić czujniki (np. indukcyjne) poprawności mocowania wsadu na manipulatorze z funkcją blokady procesu miedziowania</t>
  </si>
  <si>
    <t>A17</t>
  </si>
  <si>
    <t>Wózek transportowy 500kg .Rozważyć system weryfikacji osiowości manipulatora (np. dwustronny system pozycjonowania lub czujniki odległości od toru)</t>
  </si>
  <si>
    <t xml:space="preserve">Koszty A17 z HAZOP </t>
  </si>
  <si>
    <t>Wózek transportowy 500kg 128.1.Wprowadzić redundancję czujników podnoszenia góra/dół z funkcją blokady procesu miedziowania128.2.Wprowadzić logikę automatyki sprawdzającą czujnik spowalniania jako warunek odpowiedniego podnoszenia (odpowiednej bezpiecznej, górnej wysokości przejazdu)</t>
  </si>
  <si>
    <t>Niewłaściwe zdefiniowanie programu powodujące możliwość pomieszania cyjanków z kwasem(cyjanowodór)- 144.1.Wprowadzić blokady programowe</t>
  </si>
  <si>
    <t>Wybranie nieprawidłowego programu obróbki- 145.1.Wprowadzić wizualne potwierdzenie wyboru programu</t>
  </si>
  <si>
    <t>146.1.Wprowadzić podwójną weryfikacje zadanej przez operatora temperatury</t>
  </si>
  <si>
    <t>Awaria czujnika temperatury- 151.1.Wprowadzić lokalne elektryczne (nieautomatyczny) pomiar temperatury z funkcją blokady procesu</t>
  </si>
  <si>
    <t>Awaria sterowania grzałki-  Redundantne czujniki poziomu z blokadą pracy grzałek</t>
  </si>
  <si>
    <t>Awaria lokalnego zaworu elektromagnetycznego- 155.1.Zastosować dodatkowy elektrozawór sekcji/linii</t>
  </si>
  <si>
    <t>Awaria sterowania grzałki- System przeciw pożarowy</t>
  </si>
  <si>
    <t>Zbyt niski poziom w wannie- 157.1.Wprowadzić dodatkowy autonomiczny pomiar temperatury blisko grzałki informujący o pracy na sucho z funkcją blokady 
procesu miedziowania</t>
  </si>
  <si>
    <t>Niewłaściwy skład w wannie- 162.1.Wprowadzić system zarządzania harmonogramem analiz z funkcją alarmu od nieprawidłowego wyniku analizy lub jego braku</t>
  </si>
  <si>
    <t>Niewłaściwy skład w wannie- 165.1.Sprzężenie systemu laboratoryjnego z systemem linii z blokadą pracy bez korygacji</t>
  </si>
  <si>
    <t>Wózek transportowy 500kg- Redundantne czujniki napiętości pasów z funkcja blokadową (niezależne)</t>
  </si>
  <si>
    <t>166.1.Wprowadzić system weryfikacji ilości elementów na załadunku i rozładunk</t>
  </si>
  <si>
    <t>Brak sprężonego powietrza- Czujnik ciśnienia na wejściu do linii z funkcją blokady</t>
  </si>
  <si>
    <t>Brak sprężonego powietrza- Redundantne czujniki pozycji klap z funkcją blokady</t>
  </si>
  <si>
    <t>Niewłaściwe parametry prądu procesowego- 178.1.Wprowadzić podwójną weryfikacje zadanych przez operatora parametrów prądu procesowego</t>
  </si>
  <si>
    <t xml:space="preserve">Niewłaściwe parametry prądu procesowego- 179.1.Wprowadzić zewnętrzne czujniki temperatury prostownika z funkcją blokady procesu </t>
  </si>
  <si>
    <t>Awaria filtra- Czujnik przepływu na filtrze z funkcją blokadową</t>
  </si>
  <si>
    <t xml:space="preserve">Awaria filtra- 213.2. Zastosować czujnik nadmiarowy prądu na filtrze/pompie z funkcją blokady procesu </t>
  </si>
  <si>
    <t>Zapchanie obiegu hydraulicznego (obieg wymrażarki)- 234.1.Zastosowanie wymrażarki w wykonaniu dwupłaszczowym</t>
  </si>
  <si>
    <t xml:space="preserve">Zapchanie obiegu hydraulicznego (obieg wymrażarki)- 234.2.Wprowadzić lub potwierdzić obecność czujników przepływu na pompie wymrażarki z funkcją blokadową 
procesu miedziowania
</t>
  </si>
  <si>
    <t>235.1.Wprowadzić podwójną weryfikacje przekierowania przepływu kąpieli do wanny</t>
  </si>
  <si>
    <t>236.1.Wprowadzić przyciski potwierdzenia przebywania personelu poza strefą załadunk</t>
  </si>
  <si>
    <t>236.2.Wprowadzić skaner obecności przebywania personelu w strefie załadunku</t>
  </si>
  <si>
    <t>238.1.Wprowadzić dwustopniową weryfikację jakości obrabianego elementu</t>
  </si>
  <si>
    <t>239.2.Opracować procedurę obsługi części wadliwych</t>
  </si>
  <si>
    <t>239.3.Wprowadzić stanowisko płukania części wadliwych</t>
  </si>
  <si>
    <t>243.1.Zastosować czujnik poziomu roboczego w płuczkach zimnych z funkcją blokady procesu</t>
  </si>
  <si>
    <t>243.2.Wprowadzić ograniczenia programowe definiowania programu (brak możliwości pominięcia kroków procesu)</t>
  </si>
  <si>
    <t>100.16</t>
  </si>
  <si>
    <t>A18</t>
  </si>
  <si>
    <t>SUMA A18</t>
  </si>
  <si>
    <t>Zastosowania dedykowanych czujników amoniaku</t>
  </si>
  <si>
    <t>260.1.Wprowadzić kontrolę ciśnienia na ssawach/ oczujnikowanie z funkcją blokady procesu miedziowania</t>
  </si>
  <si>
    <t>Automatyczna linia do odmiedziowania- Zastosować czujnik tlenu z funkcją alarmu</t>
  </si>
  <si>
    <t>Automatyczna linia do odmiedziowania- Striper- Wprowadzić elektrozawór na zbiorniku głównym</t>
  </si>
  <si>
    <t>Automatyczna linia do odmiedziowania- Striper- 282.1.Zastosować czujnik napełnienia/przepełnienia kolumny z funkcją blokady procesu miedziowania</t>
  </si>
  <si>
    <t>Automatyczna linia do odmiedziowania- Striper- Zastosowanie obudowy stałej</t>
  </si>
  <si>
    <t>Niewłaściwe zdefiniowanie programu- 309.1.Wprowadzić blokady programowe (brak możliwości przekierowania obrabianych elementów między wannami o różnych odczynach)</t>
  </si>
  <si>
    <t>A16 NETTO</t>
  </si>
  <si>
    <t>A17 NETTO</t>
  </si>
  <si>
    <t>354.1.Wprowadzić konduktometr z funkcją blokady procesu trawienia</t>
  </si>
  <si>
    <t>Mieszanie/Filtracja- 376.3. Zastosować czujniki pozycji zaworów z funkcją blokady procesu trawienia</t>
  </si>
  <si>
    <t>Mieszanie/Filtracja- Wprowadzić podwójne orurowanie obudowy na pompie</t>
  </si>
  <si>
    <t>system odmuchu zawieszki przed transportem do stanowiska załadunku/ rozładunk</t>
  </si>
  <si>
    <t>Wentylacja stanowiskowa- Zastosować redundancje sygnalizacji przepływu powietrza</t>
  </si>
  <si>
    <t>Skrubery- Zastosować rezerwowe zasilanie wodą skrubera</t>
  </si>
  <si>
    <t>Skrubery- dodaniem zbiornika magazynowego wody przy skruberze</t>
  </si>
  <si>
    <t>Skrubery- zastosować czujniki położenia zaworu (zasilanie wody)</t>
  </si>
  <si>
    <t>Skrubery-Wprowadzić czujniki poziomu o wartości zadziałania dającej czas na reakcję operatora</t>
  </si>
  <si>
    <t>Skrubery- Zastosować elektrozawór główny dla skruberowni</t>
  </si>
  <si>
    <t>Skrubery- Zastosować zapasowy wentylator</t>
  </si>
  <si>
    <t>Skrubery- Zastosować dwustopniową autoryzację wyłączenia wentylacji</t>
  </si>
  <si>
    <t>Skrubery-  Wprowadzić dwustopniową weryfikację zmiany parametrów dozowania reagentów przez technologa</t>
  </si>
  <si>
    <t>Skrubery-  Wprowadzić system uniemożliwiający dodanie niewłaściwego składnika</t>
  </si>
  <si>
    <t>Skrubery- Rozważyć pomiar pH po podłączeniu zbiornika, przed dozowaniem</t>
  </si>
  <si>
    <t>Skrubery- Wprowadzić redundantny pomiar pH i przewodności z funkcją blokady procesu</t>
  </si>
  <si>
    <t>Skrubery- drugi zawór wody otwierany elektrycznie</t>
  </si>
  <si>
    <t>Studzienki bezodpływowe- Zastosować czujniki obecności cieczy w tacy wychwytowej (poza studzienkami – wyższy poziom)</t>
  </si>
  <si>
    <t>Studzienki bezodpływowe- Zastosować lokalizacje studzienek umożliwiająca do nich łatwy dostęp celem kontroli wizualnej</t>
  </si>
  <si>
    <t>Tace wychwytowe- Zastosować czujniki obecności cieczy w tacy wychwytowej (poza studzienkami – wyższy poziom)</t>
  </si>
  <si>
    <t>Studzienki bezodpływowe- Zastosować redundantne czujniki poziomu w studzienkach</t>
  </si>
  <si>
    <t>659.1.Wprowadzić podwójną weryfikację zamykania przepustnicy zbiorczej</t>
  </si>
  <si>
    <t>100.17</t>
  </si>
  <si>
    <t>SUMA A19</t>
  </si>
  <si>
    <t>A19</t>
  </si>
  <si>
    <t>Wyposażenie magazynów chemicznych- mieszalniki chemiczne- ręczne</t>
  </si>
  <si>
    <t>Wprowadzić automatyczny zasyp</t>
  </si>
  <si>
    <t>Zabezpieczenie mieszadła przed przeciążeniem</t>
  </si>
  <si>
    <t>Zabezpieczenie przed uruchomieniem otwartego mieszalnika</t>
  </si>
  <si>
    <t>Wprowadzić lokalny pomiar przepływu z funkcją alarmu i blokadą dalszych działań</t>
  </si>
  <si>
    <t>Zastosować zbiornik o podwójnym płaszczu wraz z czujnikami</t>
  </si>
  <si>
    <t>Zaimplementować dodatkowy elektrozawór odcięcia dopływu wody demi</t>
  </si>
  <si>
    <t>Wprowadzić redundancjepomiaru pH-metrów i konduktometrów</t>
  </si>
  <si>
    <t>Wprowadzić czujnik weryfikacji mieszania z funkcją blokady dalszych działa</t>
  </si>
  <si>
    <t>Wprowadzić czujnik natężenia prądu z funkcją blokady dalszych działań</t>
  </si>
  <si>
    <t>Wprowadzić czujnika ciśnienia na pompie z funkcją blokady dalszych działań</t>
  </si>
  <si>
    <t>Zastosować depulsatory</t>
  </si>
  <si>
    <t>Zastosować sygnalizację pracy grzałek z funkcją blokady dalszych działań</t>
  </si>
  <si>
    <t>Wprowadzić podwójną weryfikacje zadanej przez operatora temperatury</t>
  </si>
  <si>
    <t>Wprowadzić lokalne elektryczne (nieautomatyczny) pomiar temperatury z funkcją blokady dalszych działań</t>
  </si>
  <si>
    <t>Zastosować czujnika radarowy do pomiaru poziomu z funkcją blokady dalszych działań</t>
  </si>
  <si>
    <t>Przygotowanie kąpieli w wannach- sprzężenie automatyki mieszania z sygnałem otwarcia klap</t>
  </si>
  <si>
    <t>200.1</t>
  </si>
  <si>
    <t>IT- stawka 1 RBH w czasie trwania warunków gwarancji Linii na prace inne niż gwarancyjne. Stawka uwzględniająca dojazd i zakwaterowanie.</t>
  </si>
  <si>
    <t>IT- stawka 1 RBH w czasie po ustaniu warunków gwarancji Linii na prace inne niż gwarancyjne (przez 24 miesiące od dnia zakończenia świadczenia warunków gwarancji). Stawka uwzględniająca dojazd i zakwaterowanie.</t>
  </si>
  <si>
    <t>SUMA A20-A23</t>
  </si>
  <si>
    <t>200.2</t>
  </si>
  <si>
    <t>200.3</t>
  </si>
  <si>
    <t>200.4</t>
  </si>
  <si>
    <t>IT- stawka 1 RBH w czasie trwania warunków gwarancji Linii na prace inne niż gwarancyjne. Wsparcie zdalne (telefoniczne, zdalny pulpit i inne)</t>
  </si>
  <si>
    <t>IT- stawka 1 RBH w czasie po ustaniu warunków gwarancji Linii na prace inne niż gwarancyjne (przez 24 miesiące od dnia zakończenia świadczenia warunków gwarancji). Wsparcie zdalne (telefoniczne, zdalny pulpit i inne)</t>
  </si>
  <si>
    <t>A20 NETTO</t>
  </si>
  <si>
    <t>A21 NETTO</t>
  </si>
  <si>
    <t>A22 NETTO</t>
  </si>
  <si>
    <t>A23 NETTO</t>
  </si>
  <si>
    <t xml:space="preserve">W kolumnie "R" można wpisać uwagi odnośnie zakresu lub wpisanej wartości. </t>
  </si>
  <si>
    <t>Automatyczna linia do Miedziowania i procesów uzupełniających- 2024-2025 oraz ręczna do nakładania i zdejmowania wosku</t>
  </si>
  <si>
    <t>UWAGI WYKONAWCY</t>
  </si>
  <si>
    <t>OPCJA</t>
  </si>
  <si>
    <t>Wprowadzenie wentylatora pomocniczego na stanowiskach amoniakalnych</t>
  </si>
  <si>
    <t>Systemy Detekcji HCN/ NO2/ AMONIAKU/ TLENU inne i systemy bezpieczeństwa ogólnego- Centralny system sterowania i ostrzegania</t>
  </si>
  <si>
    <t>A24</t>
  </si>
  <si>
    <t>SUMA A24</t>
  </si>
  <si>
    <t>100.18</t>
  </si>
  <si>
    <t>100.19</t>
  </si>
  <si>
    <t>100.20</t>
  </si>
  <si>
    <t>100.21</t>
  </si>
  <si>
    <t>Laboratoria- wyposażenie</t>
  </si>
  <si>
    <t>A20</t>
  </si>
  <si>
    <t>A21</t>
  </si>
  <si>
    <t>A22</t>
  </si>
  <si>
    <t>A23</t>
  </si>
  <si>
    <t>100.22</t>
  </si>
  <si>
    <t>100.23</t>
  </si>
  <si>
    <t>100.24</t>
  </si>
  <si>
    <t>Dygestorium szczelinowe  wymiary 1200/1240x900/940x2450 dla laboratorium kwasów- zasad i cyjnaków</t>
  </si>
  <si>
    <t>Stół pod wagę o wymiarach 900 x 750 x 900 mm; blat postforming / płyta granitowa /aglodromowa 450x450 mm</t>
  </si>
  <si>
    <t>LAB</t>
  </si>
  <si>
    <t>IT</t>
  </si>
  <si>
    <t>Stół przyścienno-narożnikowy Aglodromowy o wymiarach 1950/3000 x 750 x 900 mm ( dł. x szer. x wys. ), w zestawie z: - blat 1950/3000 x 750 mm formatyzowany wykonany z konglomeratu kwarcowogranitowego
Aglodrom bez podniesionego obrzeża,
- stelaże nośne wykonanych ze stali o profilach zamkniętych, pokrytych proszkowo
farbą epoksydową zakończonymi regulowanymi nóżkami z tworzywa sztucznego z
możliwością poziomowania oraz regulacji wysokości STOPA C,
- szafka podwieszana laminowana 900 dwuskrzydłowa z 2 szufladami TYP F90 - 1
szt,
- szafka podwieszana narożnikowa dwuskrzydłowa - 1 szt,
- miejsce do pracy w pozycji siedzącej z maskownicą miejsca do siedzenia - 1 szt,
- szafka podwieszana laminowana 900 dwuskrzydłowa z słupkiem z 3 szufladami
TYP D90 - 1 szt,
- szafki wiszące otwarto/zamknięte L= 1800 mm
- maskownice boczne.</t>
  </si>
  <si>
    <t>Stół przyścienny Aglodromowy o wymiarach 1800 x 750 x 900 mm ( dł. x szer. x wys.) w zestawie w składzie:
- blat 1800 x 750 mm wykonany z konglomeratu kwarcowo-granitowego Aglodrom
bez podniesionego obrzeża,
- stelaże nośne wykonanych ze stali o profilach zamkniętych, pokrytych proszkowo
farbą epoksydową zakończonymi regulowanymi nóżkami z tworzywa sztucznego z
możliwością poziomowania oraz regulacji wysokości STOPA C,
- szafka podwieszana laminowana 700 zlewozmywakowa - 1 szt,
- miejsce na stacje demineralizacji wody HLP 20
- miejsce miejsce na zbiornik wody ciśnieniowy 80 l,
- szafka miejsce na zmywarkę miele PG8583, (lub zamiennik)
- umywalka ceramiczna wbudowana w blat wraz z baterią stojącą C/ZW powlekana
tworzywem,
- maskownice boczne.</t>
  </si>
  <si>
    <t>100.25</t>
  </si>
  <si>
    <t>100.26</t>
  </si>
  <si>
    <t>100.27</t>
  </si>
  <si>
    <t>Biurko na stelażu formatyzowane 1600 x 700/1050 x 750 mm</t>
  </si>
  <si>
    <t>Kontenerek na kółkach z 4 szufladami zamykanymi; wmiary 430 x 500/700 x 750 mm</t>
  </si>
  <si>
    <t>Kontenerek na kółkach wykonanie indywidualne z 4 szufladami zamykanymi; wymiary
430 x 500/600 x 750 mm</t>
  </si>
  <si>
    <t>Stół pod aparaturę blat Aglodrom 1250 x 750 x 900 mm w składzie:
- blat konglomerat kwarcowo-granitowy Aglodrom 1250 x 750 mm bez podwyższonego obrzeża,
- stelaże nośne wykonanych ze stali o profilach zamkniętych, pokrytych proszkowo
farbą epoksydową zakończonymi regulowanymi nóżkami z tworzywa sztucznego z
możliwością poziomowania oraz regulacji wysokości, STOPA C+,
- miejsce do pracy w pozycji siedzącej z maskownicą miejsca do siedzenia - 1 szt,
- maskownice boczne.</t>
  </si>
  <si>
    <t>100.28</t>
  </si>
  <si>
    <t>100.29</t>
  </si>
  <si>
    <t>100.30</t>
  </si>
  <si>
    <t>100.31</t>
  </si>
  <si>
    <t>100.32</t>
  </si>
  <si>
    <t>100.33</t>
  </si>
  <si>
    <t>100.34</t>
  </si>
  <si>
    <t>100.35</t>
  </si>
  <si>
    <t>100.36</t>
  </si>
  <si>
    <t>100.37</t>
  </si>
  <si>
    <t>100.38</t>
  </si>
  <si>
    <t>100.39</t>
  </si>
  <si>
    <t>Stół pod aparaturę blat Aglodrom 1300 x 950 x 900 mm w składzie:
- blat konglomerat kwarcowo-granitowy Aglodrom 1300 x 950 mm formatyzowany
bez podwyższonego obrzeża,
- stelaże nośne wykonanych ze stali o profilach zamkniętych, pokrytych proszkowo
farbą epoksydową zakończonymi regulowanymi nóżkami z tworzywa sztucznego z
możliwością poziomowania oraz regulacji wysokości, STOPA C+,
- miejsce do pracy w pozycji siedzącej z maskownicą miejsca do siedzenia - 1 szt,
- maskownice boczne.</t>
  </si>
  <si>
    <t>Stół przyścienno-narożnikowy Aglodromowy o wymiarach 2230/2100 x 750 x 900 mm
( dł. x szer. x wys. ), w składzie:
- blat 2230/2100 x 750 mm formatyzowany wykonany z konglomeratu kwarcowogranitowego
Aglodrom bez podniesionego obrzeża,
- stelaże nośne wykonanych ze stali o profilach zamkniętych, pokrytych proszkowo
farbą epoksydową zakończonymi regulowanymi nóżkami z tworzywa sztucznego z
możliwością poziomowania oraz regulacji wysokości STOPA C,
- szafka podwieszana laminowana 800 dwuskrzydłowa TYP A80 - 1 szt,
- szafka podwieszana laminowana z 3 szufladami TYP D60 - 1 szt,
- miejsce do pracy w pozycji siedzącej z maskownicą miejsca do siedzenia - 2 szt,
- szafki wiszące otwarto/zamknięte L= 1600 mm
- maskownice boczne.</t>
  </si>
  <si>
    <t>Krzesło obrotowe Nargo/Negro RB</t>
  </si>
  <si>
    <t>Krzesło obrotowe Nargo/Negro</t>
  </si>
  <si>
    <t>Spektrometr absorpcji atomowej z atomizacją w płomieniu. Wyposażony w najwyższej klasy, specjalnie uszczelnianą optykę z 10-cio letnią 
gwarancją., 1800 linii/mm, system korekcji tła 
lampą deuterową D2 (lampa z katodą wnękową o tej samej charakterystyce, co lampy pierwiastkowe, długa żywotność) 
automatyczny 8-mio pozycyjny zmieniacz lamp czytający lampy kodowane, obsługa całkowicie automatyczna (ustawianie długości fali, szerokość szczeliny, lampy i prądu) prowadzona przy pomocy zewnętrznego komputera PC,
zakres długości fali: 185-900 nm, szerokość szczeliny: 0,2; 0,3; 0,5; 0,8; 1,2 nm, źródło 
promieniowania - lampy z katodą wnękową HKL (kodowane i niekodowane), oprogramowanie 
zawiera dane na temat prądów różnych lamp i innych danych analitycznych dla konkretnych 
pierwiastków, możliwość wygrzania kolejnej lampy,</t>
  </si>
  <si>
    <t>Zestaw pH : Szklana elektroda, z elektrolitem, z sensorem temperatury, 2 saszetki buforu pH4, 2 saszetki buforu pH7, 2 saszetki buforu pH10, Płyny do mycia elektrody, Stacja dokująca z uchwytem elektrod, uchwyt ścienny, kabel USB y zasilacz 5 VDC.</t>
  </si>
  <si>
    <t>Miernik pH/°C z wymienną elektrodą</t>
  </si>
  <si>
    <t>Miernik przewodności: - Nierdzewna, grafitowa sonda
- Precyzyjny i szybki odczyt
- Duży wyświetlacz
- Odporna i ergonomiczna obudowa
- zakres do 1999 mikro Siemens (ms/cm)</t>
  </si>
  <si>
    <t>Wirówka: Rotor kątowy 8 x 15 ml, kontrola załadunku
Regulowane obroty i czas pracy
Elektromagnetyczna blokada pokrywy podczas pracy
Maksymalna prędkość: 5000 obrotów/min
Z adapterami do różnych typów probówek</t>
  </si>
  <si>
    <t>Spektrofotometr UV VIS DR6000</t>
  </si>
  <si>
    <t>Automatyczne biurety Schillinga – przeźroczyste – z paskiem Schellbacha</t>
  </si>
  <si>
    <t>Uchwyt do elektrod z podstawą ze stali lakierowanej HI 76405 - Hanna Instruments</t>
  </si>
  <si>
    <t>100.40</t>
  </si>
  <si>
    <t>100.41</t>
  </si>
  <si>
    <t>Wagi kompaktowe seria EMB: zakres ważenia do 100 gram, 1000 gram i 5200 gram</t>
  </si>
  <si>
    <t>Mała płyta grzejna</t>
  </si>
  <si>
    <t>HI 93501S - Termometr</t>
  </si>
  <si>
    <t>100.42</t>
  </si>
  <si>
    <t>100.43</t>
  </si>
  <si>
    <t>Zestaw komputerowy – all in one + drukarka laserowa</t>
  </si>
  <si>
    <t>Zmywarka (1 na każde laboratorium) np. firmy Salvisslab SC1160</t>
  </si>
  <si>
    <t>Stół załadunkowy: PP (blat)/konstrukcja stalowa</t>
  </si>
  <si>
    <t>SS316L w pełni izolowana</t>
  </si>
  <si>
    <t>Ssawy wannowe + nadmuch</t>
  </si>
  <si>
    <t>402.1</t>
  </si>
  <si>
    <t>402.2</t>
  </si>
  <si>
    <t>402.3</t>
  </si>
  <si>
    <t>402.4</t>
  </si>
  <si>
    <t>402.5</t>
  </si>
  <si>
    <t>402.6</t>
  </si>
  <si>
    <t>402.7</t>
  </si>
  <si>
    <t>402.8</t>
  </si>
  <si>
    <t>402.9</t>
  </si>
  <si>
    <t>Usuwanie wosku woda DI</t>
  </si>
  <si>
    <t>403.2</t>
  </si>
  <si>
    <t>403.1</t>
  </si>
  <si>
    <t>403.3</t>
  </si>
  <si>
    <t>403.4</t>
  </si>
  <si>
    <t>403.5</t>
  </si>
  <si>
    <t>403.6</t>
  </si>
  <si>
    <t>403.7</t>
  </si>
  <si>
    <t>403.8</t>
  </si>
  <si>
    <t>Mieszanie Venturiego z pompą</t>
  </si>
  <si>
    <t>Odtłuszczanie alkaliczne</t>
  </si>
  <si>
    <t>65-70</t>
  </si>
  <si>
    <t>404.1</t>
  </si>
  <si>
    <t>Odolejacz (filtr olejowy)</t>
  </si>
  <si>
    <t>404.2</t>
  </si>
  <si>
    <t>404.3</t>
  </si>
  <si>
    <t>404.4</t>
  </si>
  <si>
    <t>404.5</t>
  </si>
  <si>
    <t>404.6</t>
  </si>
  <si>
    <t>404.7</t>
  </si>
  <si>
    <t>404.8</t>
  </si>
  <si>
    <t>404.9</t>
  </si>
  <si>
    <t>Płukanie DI z dodatkiem inhibitora korozji</t>
  </si>
  <si>
    <t>40-45</t>
  </si>
  <si>
    <t>405.1</t>
  </si>
  <si>
    <t>405.2</t>
  </si>
  <si>
    <t>405.3</t>
  </si>
  <si>
    <t>405.4</t>
  </si>
  <si>
    <t>405.5</t>
  </si>
  <si>
    <t>405.6</t>
  </si>
  <si>
    <t>405.7</t>
  </si>
  <si>
    <t>405.8</t>
  </si>
  <si>
    <t>405.9</t>
  </si>
  <si>
    <t>SS316L w pełni izolowana; konstrukcja specjlana wanna wannie (grzanie płaszczem wodnym/ olejem)</t>
  </si>
  <si>
    <t>502.1</t>
  </si>
  <si>
    <t>502.2</t>
  </si>
  <si>
    <t>502.3</t>
  </si>
  <si>
    <t>502.4</t>
  </si>
  <si>
    <t>502.5</t>
  </si>
  <si>
    <t>502.6</t>
  </si>
  <si>
    <t>502.7</t>
  </si>
  <si>
    <t>502.8</t>
  </si>
  <si>
    <t xml:space="preserve"> Nakładanie wosku_1</t>
  </si>
  <si>
    <t xml:space="preserve"> Nakładanie wosku_2</t>
  </si>
  <si>
    <t>504.1</t>
  </si>
  <si>
    <t>504.2</t>
  </si>
  <si>
    <t>504.3</t>
  </si>
  <si>
    <t>504.4</t>
  </si>
  <si>
    <t>504.5</t>
  </si>
  <si>
    <t>504.6</t>
  </si>
  <si>
    <t>504.7</t>
  </si>
  <si>
    <t>504.8</t>
  </si>
  <si>
    <t>Nakładanie rozpuszczalnika-  (ręczne) – Dygestorium ATEX; Wymiar:1500 x 900 x 2450 mm</t>
  </si>
  <si>
    <t>Konstrukcja nośna ze stali pokrytej chemoodporną farbą epoksydową.
Konstrukcja zewnętrzna wykonana ze stali kwasoodpornej, komora wykonana ze stali kwasoodpornej malowanej chemoodporną farbą epoksydową. Blat wykonany ze stali kwasoodpornej. Przestrzeń dostępna dla użytkownika 1435x695 mm. Blat na wysokości 750 mm, przeznaczony do pracy siedzącej.
Okno wykonane z przeszkleniem wykonanym z szkła bezpiecznego przesuwne w pionie wraz z dodatkowa możliwością otwarcia strefowego
W blacie: 1 x zlewik,
Na ścianie:
2 x wylewka wody,
Listwa armaturowa pod blatem:
-1 x gniazdo elektryczne z blokadą mechaniczną rozłącznikiem i podstawą bezpiecznikową 16A 230V 
ATEX
2 x dygestoryjny zawór wody,
1 x włącznik oświetlenia komory roboczej, przeciwwybuchowy wodoszczelny w obudowie z tworzywa 
IP 67- ATEX
1 x włącznik wentylacji komory roboczej, przeciwwybuchowy wodoszczelny w obudowie z tworzywa 
IP 67- ATEX
1 x sygnalizator przepływu do pracy w strefie: 1, 2, 21, 22- ATEX
W górnej części dygestorium, poza komorą roboczą lampa oświetleniowa w oprawie przeciw 
wybuchowej.
• Syrena alarmowa przeciwwybuchowa wodoszczelna w aluminiowej obudowie (buczek 
przeciwwybuchowy) IP66
Pod blatem przestrzeń na nogi. Dygestorium jest wyposażone w sygnalizator przepływu powietrza z alarmem akustycznym i optycznym ostrzegającym o nieprawidłowym działaniu wyciągu zgodnie z PN/EN 14175. Blat wykonany z ceramiki monolitycznej – wymiar blatu 1435x695 mm. Ceramika monolityczna jest jednolitym elementem ceramicznym o grubości 37mm, wypalanym na miarę. Gwarantuje najwyższą odporność na działanie kwasów i zasad, oraz działanie barwników i rozpuszczalników. Wysoką odporność na ścieranie i uszkodzenia mechaniczne. Jest także, łatwa w  utrzymaniu czystości. Zlewik z ceramiki monolitycznej.</t>
  </si>
  <si>
    <t>Pomiar stężenia Cu (ciągły) z wykorzystaniem elektrody jonoselektywnej</t>
  </si>
  <si>
    <t>Dotrawianie HCl (18%-20%)</t>
  </si>
  <si>
    <t>Dotrawienie HCl (18%-20%)</t>
  </si>
  <si>
    <t xml:space="preserve">Kondycjonowanie NaCN , </t>
  </si>
  <si>
    <t xml:space="preserve">Stół załadunkowy: PP (blat)/konstrukcja stalowa </t>
  </si>
  <si>
    <t>401.1</t>
  </si>
  <si>
    <t>Stanowisko wyposażone w pistolet sprężonego powietrza</t>
  </si>
  <si>
    <t>501.1</t>
  </si>
  <si>
    <t>Płukanie gorące</t>
  </si>
  <si>
    <t>403.9</t>
  </si>
  <si>
    <t>403.10</t>
  </si>
  <si>
    <t>Pistolet wodny i powietrza</t>
  </si>
  <si>
    <t>503.1</t>
  </si>
  <si>
    <t>405.10</t>
  </si>
  <si>
    <t>Prostownik 25V/1000A</t>
  </si>
  <si>
    <t xml:space="preserve">Mieszanie powietrzem </t>
  </si>
  <si>
    <t>Prostownik 25V/500A</t>
  </si>
  <si>
    <t>Prostownik 16V/300A</t>
  </si>
  <si>
    <t>Prostownik 16V/100A</t>
  </si>
  <si>
    <t>Kolumna absorpcyjna (zgodnie z opisem w PTT)</t>
  </si>
  <si>
    <t>Prostownik</t>
  </si>
  <si>
    <t>Szyny boczne prądowe</t>
  </si>
  <si>
    <t>Zawiesia katodowe/anodowe</t>
  </si>
  <si>
    <t>Układ chłodzenia</t>
  </si>
  <si>
    <t>404.10</t>
  </si>
  <si>
    <t>405.11</t>
  </si>
  <si>
    <t>Załącznik nr 3 do zapytania ofertowego nr 1/01/2024/G</t>
  </si>
  <si>
    <r>
      <t>Koszty A16 i A17 odnoszą się do opcji poprawiających funkcjonalność i bezpieczeństwo są efektem analizy HAZOP (Analiza Zagrożeń i Zdolności Operacyjnych) która została przeprowadzona dla projektu Linia w 2023r mająca na celu wskazanie niebezpieczeństw dla bezpiecznego wykonania procesu na Linii oraz metod, sposobów ich wyeliminowania. Punkty do wyceny np. A17 dla "</t>
    </r>
    <r>
      <rPr>
        <b/>
        <sz val="11"/>
        <rFont val="Calibri"/>
        <family val="2"/>
        <charset val="238"/>
        <scheme val="minor"/>
      </rPr>
      <t>236.1.</t>
    </r>
    <r>
      <rPr>
        <sz val="11"/>
        <rFont val="Calibri"/>
        <family val="2"/>
        <charset val="238"/>
        <scheme val="minor"/>
      </rPr>
      <t xml:space="preserve">Wprowadzić przyciski potwierdzenia przebywania personelu poza strefą załadunk" gdzie numer </t>
    </r>
    <r>
      <rPr>
        <b/>
        <sz val="11"/>
        <rFont val="Calibri"/>
        <family val="2"/>
        <charset val="238"/>
        <scheme val="minor"/>
      </rPr>
      <t xml:space="preserve">236.1 </t>
    </r>
    <r>
      <rPr>
        <sz val="11"/>
        <rFont val="Calibri"/>
        <family val="2"/>
        <charset val="238"/>
        <scheme val="minor"/>
      </rPr>
      <t>dotyczy danego scenariusza dla danego stanowiska i wskazania. Podane rozwiązanie w HAZOP jest propozycją eliminaji danego ryzyka i jeżeli Wykonawca zna inne możliwe rozwiązanie to należy to odnotować w kolumnie "R" UWAGI WYKONAWCY</t>
    </r>
  </si>
  <si>
    <t>300.0</t>
  </si>
  <si>
    <t>Neutralizator</t>
  </si>
  <si>
    <t>A30</t>
  </si>
  <si>
    <t>Mag. Chemiczne</t>
  </si>
  <si>
    <t>350.0</t>
  </si>
  <si>
    <t xml:space="preserve">Stoły i wagi wraz z okapami spiętymi z instalacją wentylacji technologicznej. </t>
  </si>
  <si>
    <t>A31</t>
  </si>
  <si>
    <t>350.1</t>
  </si>
  <si>
    <t>350.2</t>
  </si>
  <si>
    <t>350.3</t>
  </si>
  <si>
    <t>350.4</t>
  </si>
  <si>
    <t xml:space="preserve">Studzienki bezodpływowe z ukladem pompowym i systemem wykrycia wycieku. </t>
  </si>
  <si>
    <t xml:space="preserve">Wentylacja stanowiskowa na wysokosci zbiorników i palet z chemią- wpięta w wentylację technologiczną. </t>
  </si>
  <si>
    <t>Projekt integracji: wentylacji technologicznej, wentylacji nawiewnej, klimatyzacji, systemu bezpiecznego wejśćia do magazynów i ewakuacji, system wizualny i sterowania- projekt polegający na spięciu branż , wykonaniu założeń i wytycznych w postaci schematu wzajemnych zależności.</t>
  </si>
  <si>
    <t>Wyposażenie magazynów w podstawowych sprzęt: pompy beczkowe szt. 2 na każdy odczyn, plaeciak elektryczny, paleciak ręczny, regały i palety wychwytowe</t>
  </si>
  <si>
    <t>Mieszalniki, tace wychwytowe, regały, dozowniki, instalacje zasilające, hydrauliczne oraz elektryczne i sterujące</t>
  </si>
  <si>
    <t>2kpl.</t>
  </si>
  <si>
    <t>350.5</t>
  </si>
  <si>
    <t>SUMA A31</t>
  </si>
  <si>
    <t>400.0</t>
  </si>
  <si>
    <t>TECHNOLOGIA</t>
  </si>
  <si>
    <t>WDROŻENIE TECHNOLOGII</t>
  </si>
  <si>
    <t>A40</t>
  </si>
  <si>
    <t>SUMA</t>
  </si>
  <si>
    <t>SUMA A40</t>
  </si>
  <si>
    <t>38.11</t>
  </si>
  <si>
    <t>38.12</t>
  </si>
  <si>
    <t>38.13</t>
  </si>
  <si>
    <t>38.14</t>
  </si>
  <si>
    <t>38.15</t>
  </si>
  <si>
    <t>38.16</t>
  </si>
  <si>
    <t>39.11</t>
  </si>
  <si>
    <t>39.12</t>
  </si>
  <si>
    <t>39.13</t>
  </si>
  <si>
    <t>39.14</t>
  </si>
  <si>
    <t>39.15</t>
  </si>
  <si>
    <t>39.16</t>
  </si>
  <si>
    <t>2kpl</t>
  </si>
  <si>
    <t>1kpl</t>
  </si>
  <si>
    <t>41.12</t>
  </si>
  <si>
    <t>37.13</t>
  </si>
  <si>
    <t>37.14</t>
  </si>
  <si>
    <t>36.13</t>
  </si>
  <si>
    <t>36.14</t>
  </si>
  <si>
    <t>2.14</t>
  </si>
  <si>
    <t>50.1</t>
  </si>
  <si>
    <t>51.1</t>
  </si>
  <si>
    <t>51.2</t>
  </si>
  <si>
    <t>51.3</t>
  </si>
  <si>
    <t>51.4</t>
  </si>
  <si>
    <t>51.5</t>
  </si>
  <si>
    <t>51.6</t>
  </si>
  <si>
    <t>51.7</t>
  </si>
  <si>
    <t>51.8</t>
  </si>
  <si>
    <t>51.9</t>
  </si>
  <si>
    <t>52.0</t>
  </si>
  <si>
    <t>52.1</t>
  </si>
  <si>
    <t>52.2</t>
  </si>
  <si>
    <t>52.3</t>
  </si>
  <si>
    <t>52.4</t>
  </si>
  <si>
    <t>52.5</t>
  </si>
  <si>
    <t>52.6</t>
  </si>
  <si>
    <t>52.7</t>
  </si>
  <si>
    <t>52.8</t>
  </si>
  <si>
    <t>52.9</t>
  </si>
  <si>
    <t>52.10</t>
  </si>
  <si>
    <t>53.0</t>
  </si>
  <si>
    <t>53.1</t>
  </si>
  <si>
    <t>53.2</t>
  </si>
  <si>
    <t>53.3</t>
  </si>
  <si>
    <t>53.4</t>
  </si>
  <si>
    <t>53.5</t>
  </si>
  <si>
    <t>53.6</t>
  </si>
  <si>
    <t>53.7</t>
  </si>
  <si>
    <t>53.8</t>
  </si>
  <si>
    <t>53.9</t>
  </si>
  <si>
    <t>53.10</t>
  </si>
  <si>
    <t>54.1</t>
  </si>
  <si>
    <t>54.0</t>
  </si>
  <si>
    <t>54.2</t>
  </si>
  <si>
    <t>54.3</t>
  </si>
  <si>
    <t>54.4</t>
  </si>
  <si>
    <t>54.5</t>
  </si>
  <si>
    <t>54.6</t>
  </si>
  <si>
    <t>54.7</t>
  </si>
  <si>
    <t>54.8</t>
  </si>
  <si>
    <t>54.9</t>
  </si>
  <si>
    <t>54.10</t>
  </si>
  <si>
    <t>54.11</t>
  </si>
  <si>
    <t>60.1</t>
  </si>
  <si>
    <t>61.0</t>
  </si>
  <si>
    <t>60.0</t>
  </si>
  <si>
    <t>61.1</t>
  </si>
  <si>
    <t>61.2</t>
  </si>
  <si>
    <t>61.3</t>
  </si>
  <si>
    <t>61.4</t>
  </si>
  <si>
    <t>61.5</t>
  </si>
  <si>
    <t>61.6</t>
  </si>
  <si>
    <t>61.7</t>
  </si>
  <si>
    <t>61.8</t>
  </si>
  <si>
    <t>62.0</t>
  </si>
  <si>
    <t>62.1</t>
  </si>
  <si>
    <t>63.0</t>
  </si>
  <si>
    <t>63.1</t>
  </si>
  <si>
    <t>63.2</t>
  </si>
  <si>
    <t>63.3</t>
  </si>
  <si>
    <t>63.4</t>
  </si>
  <si>
    <t>63.5</t>
  </si>
  <si>
    <t>63.6</t>
  </si>
  <si>
    <t>63.7</t>
  </si>
  <si>
    <t>63.8</t>
  </si>
  <si>
    <t>64.0</t>
  </si>
  <si>
    <t>Nuetralizator ścieków w ukłądzie zamkniętym- Wyposażenie neutralizatora, stystem sterowania, podłączenie do wszystkich linii i montażu</t>
  </si>
  <si>
    <r>
      <rPr>
        <b/>
        <sz val="11"/>
        <color rgb="FF000000"/>
        <rFont val="Calibri"/>
        <family val="2"/>
        <charset val="238"/>
        <scheme val="minor"/>
      </rPr>
      <t>Aktualizacja z dnia 21.03.2024:</t>
    </r>
    <r>
      <rPr>
        <sz val="11"/>
        <color rgb="FF000000"/>
        <rFont val="Calibri"/>
        <family val="2"/>
        <charset val="238"/>
        <scheme val="minor"/>
      </rPr>
      <t xml:space="preserve">
-numeracji w zakresie pkt. 2.0; 36.0; 33.0; 37.0; 41.0; 39.0; 38.0; 50.0-54.0; 60.0-64.0
-zakresu prac oraz korekty numeracji z tym związanej w zakresie: 2.0; 36.0; 33.0; 37.0; 41.0; 39.0; 38.0 oraz treści pkt. 300.0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</si>
</sst>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5]General"/>
    <numFmt numFmtId="165" formatCode="0.0"/>
    <numFmt numFmtId="166" formatCode="#,##0.00\ &quot;zł&quot;"/>
  </numFmts>
  <fonts count="25">
    <font>
      <sz val="11"/>
      <color theme="1"/>
      <name val="Calibri"/>
      <family val="2"/>
      <charset val="238"/>
      <scheme val="minor"/>
    </font>
    <font>
      <sz val="11"/>
      <color rgb="FF000000"/>
      <name val="Czcionka tekstu podstawowego"/>
      <charset val="238"/>
    </font>
    <font>
      <sz val="12"/>
      <color rgb="FF000000"/>
      <name val="Calibri"/>
      <family val="2"/>
      <charset val="238"/>
      <scheme val="minor"/>
    </font>
    <font>
      <b/>
      <sz val="12"/>
      <color rgb="FF000000"/>
      <name val="Calibri"/>
      <family val="2"/>
      <charset val="238"/>
      <scheme val="minor"/>
    </font>
    <font>
      <b/>
      <sz val="12"/>
      <color theme="1"/>
      <name val="Calibri"/>
      <family val="2"/>
      <charset val="238"/>
      <scheme val="minor"/>
    </font>
    <font>
      <sz val="18"/>
      <color rgb="FF000000"/>
      <name val="Calibri"/>
      <family val="2"/>
      <charset val="238"/>
      <scheme val="minor"/>
    </font>
    <font>
      <sz val="11"/>
      <color rgb="FFFF0000"/>
      <name val="Calibri"/>
      <family val="2"/>
      <charset val="238"/>
      <scheme val="minor"/>
    </font>
    <font>
      <b/>
      <sz val="11"/>
      <color rgb="FF000000"/>
      <name val="Calibri"/>
      <family val="2"/>
      <charset val="238"/>
      <scheme val="minor"/>
    </font>
    <font>
      <sz val="11"/>
      <color rgb="FF000000"/>
      <name val="Calibri"/>
      <family val="2"/>
      <charset val="238"/>
      <scheme val="minor"/>
    </font>
    <font>
      <sz val="11"/>
      <color rgb="FF000000"/>
      <name val="Times New Roman"/>
      <family val="1"/>
      <charset val="238"/>
    </font>
    <font>
      <b/>
      <sz val="11"/>
      <color rgb="FFFF0000"/>
      <name val="Calibri"/>
      <family val="2"/>
      <charset val="238"/>
      <scheme val="minor"/>
    </font>
    <font>
      <sz val="12"/>
      <color rgb="FFFF0000"/>
      <name val="Calibri"/>
      <family val="2"/>
      <charset val="238"/>
      <scheme val="minor"/>
    </font>
    <font>
      <sz val="12"/>
      <color theme="1"/>
      <name val="Calibri"/>
      <family val="2"/>
      <charset val="238"/>
      <scheme val="minor"/>
    </font>
    <font>
      <b/>
      <sz val="14"/>
      <color rgb="FF000000"/>
      <name val="Calibri"/>
      <family val="2"/>
      <charset val="238"/>
      <scheme val="minor"/>
    </font>
    <font>
      <sz val="11"/>
      <color theme="0"/>
      <name val="Calibri"/>
      <family val="2"/>
      <charset val="238"/>
      <scheme val="minor"/>
    </font>
    <font>
      <sz val="14"/>
      <color theme="0"/>
      <name val="Calibri"/>
      <family val="2"/>
      <charset val="238"/>
      <scheme val="minor"/>
    </font>
    <font>
      <sz val="10"/>
      <color rgb="FF000000"/>
      <name val="Calibri"/>
      <family val="2"/>
      <charset val="238"/>
      <scheme val="minor"/>
    </font>
    <font>
      <sz val="11"/>
      <name val="Calibri"/>
      <family val="2"/>
      <charset val="238"/>
      <scheme val="minor"/>
    </font>
    <font>
      <sz val="9"/>
      <color rgb="FF000000"/>
      <name val="Calibri"/>
      <family val="2"/>
      <charset val="238"/>
      <scheme val="minor"/>
    </font>
    <font>
      <sz val="9"/>
      <color theme="1"/>
      <name val="Calibri"/>
      <family val="2"/>
      <charset val="238"/>
      <scheme val="minor"/>
    </font>
    <font>
      <sz val="8"/>
      <name val="Calibri"/>
      <family val="2"/>
      <charset val="238"/>
      <scheme val="minor"/>
    </font>
    <font>
      <b/>
      <i/>
      <sz val="11"/>
      <color rgb="FF000000"/>
      <name val="Calibri"/>
      <family val="2"/>
      <charset val="238"/>
      <scheme val="minor"/>
    </font>
    <font>
      <sz val="12"/>
      <name val="Calibri"/>
      <family val="2"/>
      <charset val="238"/>
      <scheme val="minor"/>
    </font>
    <font>
      <b/>
      <sz val="11"/>
      <name val="Calibri"/>
      <family val="2"/>
      <charset val="238"/>
      <scheme val="minor"/>
    </font>
    <font>
      <b/>
      <u/>
      <sz val="11"/>
      <color rgb="FF000000"/>
      <name val="Calibri"/>
      <family val="2"/>
      <charset val="238"/>
      <scheme val="minor"/>
    </font>
  </fonts>
  <fills count="1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164" fontId="1" fillId="0" borderId="0" applyBorder="0" applyProtection="0"/>
  </cellStyleXfs>
  <cellXfs count="200">
    <xf numFmtId="0" fontId="0" fillId="0" borderId="0" xfId="0"/>
    <xf numFmtId="164" fontId="2" fillId="0" borderId="0" xfId="1" applyFont="1" applyAlignment="1" applyProtection="1">
      <alignment vertical="center"/>
    </xf>
    <xf numFmtId="164" fontId="2" fillId="3" borderId="0" xfId="1" applyFont="1" applyFill="1" applyAlignment="1" applyProtection="1">
      <alignment vertical="center"/>
    </xf>
    <xf numFmtId="164" fontId="2" fillId="0" borderId="0" xfId="1" applyFont="1" applyAlignment="1" applyProtection="1">
      <alignment horizontal="center" vertical="center" wrapText="1"/>
    </xf>
    <xf numFmtId="164" fontId="5" fillId="0" borderId="0" xfId="1" applyFont="1" applyAlignment="1" applyProtection="1">
      <alignment vertical="center"/>
    </xf>
    <xf numFmtId="164" fontId="8" fillId="0" borderId="1" xfId="1" applyFont="1" applyBorder="1" applyAlignment="1" applyProtection="1">
      <alignment horizontal="center" vertical="center" wrapText="1"/>
    </xf>
    <xf numFmtId="164" fontId="8" fillId="3" borderId="1" xfId="1" applyFont="1" applyFill="1" applyBorder="1" applyAlignment="1" applyProtection="1">
      <alignment horizontal="center" vertical="center" wrapText="1"/>
    </xf>
    <xf numFmtId="164" fontId="6" fillId="0" borderId="1" xfId="1" applyFont="1" applyBorder="1" applyAlignment="1" applyProtection="1">
      <alignment horizontal="center" vertical="center" wrapText="1"/>
    </xf>
    <xf numFmtId="164" fontId="8" fillId="0" borderId="0" xfId="1" applyFont="1" applyAlignment="1" applyProtection="1">
      <alignment vertical="center"/>
    </xf>
    <xf numFmtId="164" fontId="8" fillId="0" borderId="0" xfId="1" applyFont="1" applyAlignment="1" applyProtection="1">
      <alignment horizontal="center" vertical="center" wrapText="1"/>
    </xf>
    <xf numFmtId="4" fontId="8" fillId="0" borderId="0" xfId="1" applyNumberFormat="1" applyFont="1" applyAlignment="1" applyProtection="1">
      <alignment horizontal="center" vertical="center" wrapText="1"/>
    </xf>
    <xf numFmtId="164" fontId="8" fillId="0" borderId="1" xfId="1" applyFont="1" applyBorder="1" applyAlignment="1" applyProtection="1">
      <alignment horizontal="center" vertical="center" textRotation="90" wrapText="1"/>
    </xf>
    <xf numFmtId="164" fontId="9" fillId="2" borderId="1" xfId="1" applyFont="1" applyFill="1" applyBorder="1" applyAlignment="1" applyProtection="1">
      <alignment horizontal="left" vertical="center" wrapText="1"/>
    </xf>
    <xf numFmtId="165" fontId="8" fillId="0" borderId="1" xfId="1" applyNumberFormat="1" applyFont="1" applyBorder="1" applyAlignment="1" applyProtection="1">
      <alignment horizontal="center" vertical="center" textRotation="90" wrapText="1"/>
    </xf>
    <xf numFmtId="165" fontId="8" fillId="3" borderId="1" xfId="1" applyNumberFormat="1" applyFont="1" applyFill="1" applyBorder="1" applyAlignment="1" applyProtection="1">
      <alignment horizontal="center" vertical="center" wrapText="1"/>
    </xf>
    <xf numFmtId="165" fontId="8" fillId="0" borderId="1" xfId="1" applyNumberFormat="1" applyFont="1" applyBorder="1" applyAlignment="1" applyProtection="1">
      <alignment horizontal="center" vertical="center" wrapText="1"/>
    </xf>
    <xf numFmtId="165" fontId="8" fillId="0" borderId="0" xfId="1" applyNumberFormat="1" applyFont="1" applyAlignment="1" applyProtection="1">
      <alignment vertical="center"/>
    </xf>
    <xf numFmtId="164" fontId="9" fillId="2"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164" fontId="8" fillId="4" borderId="1" xfId="1" applyFont="1" applyFill="1" applyBorder="1" applyAlignment="1" applyProtection="1">
      <alignment horizontal="center" vertical="center" textRotation="90" wrapText="1"/>
    </xf>
    <xf numFmtId="2" fontId="8" fillId="4" borderId="1" xfId="1" applyNumberFormat="1" applyFont="1" applyFill="1" applyBorder="1" applyAlignment="1" applyProtection="1">
      <alignment horizontal="center" vertical="center" textRotation="90" wrapText="1"/>
    </xf>
    <xf numFmtId="164" fontId="8" fillId="4" borderId="1" xfId="1"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164" fontId="8" fillId="3" borderId="1" xfId="1" applyFont="1" applyFill="1" applyBorder="1" applyAlignment="1" applyProtection="1">
      <alignment horizontal="center" vertical="center" textRotation="90" wrapText="1"/>
    </xf>
    <xf numFmtId="2" fontId="8" fillId="3" borderId="1" xfId="1" applyNumberFormat="1" applyFont="1" applyFill="1" applyBorder="1" applyAlignment="1" applyProtection="1">
      <alignment horizontal="center" vertical="center" textRotation="90"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164" fontId="8" fillId="5" borderId="1" xfId="1" applyFont="1" applyFill="1" applyBorder="1" applyAlignment="1" applyProtection="1">
      <alignment horizontal="center" vertical="center" textRotation="90" wrapText="1"/>
    </xf>
    <xf numFmtId="2" fontId="8" fillId="5" borderId="1" xfId="1" applyNumberFormat="1" applyFont="1" applyFill="1" applyBorder="1" applyAlignment="1" applyProtection="1">
      <alignment horizontal="center" vertical="center" textRotation="90" wrapText="1"/>
    </xf>
    <xf numFmtId="164" fontId="8" fillId="5" borderId="1" xfId="1" applyFont="1" applyFill="1" applyBorder="1" applyAlignment="1" applyProtection="1">
      <alignment horizontal="center" vertical="center" wrapText="1"/>
    </xf>
    <xf numFmtId="4" fontId="8" fillId="0" borderId="1" xfId="1" applyNumberFormat="1" applyFont="1" applyBorder="1" applyAlignment="1" applyProtection="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164" fontId="8" fillId="6" borderId="1" xfId="1" applyFont="1" applyFill="1" applyBorder="1" applyAlignment="1" applyProtection="1">
      <alignment horizontal="center" vertical="center" textRotation="90" wrapText="1"/>
    </xf>
    <xf numFmtId="2" fontId="8" fillId="6" borderId="1" xfId="1" applyNumberFormat="1" applyFont="1" applyFill="1" applyBorder="1" applyAlignment="1" applyProtection="1">
      <alignment horizontal="center" vertical="center" textRotation="90" wrapText="1"/>
    </xf>
    <xf numFmtId="164" fontId="8" fillId="6" borderId="1" xfId="1" applyFont="1" applyFill="1" applyBorder="1" applyAlignment="1" applyProtection="1">
      <alignment horizontal="center" vertical="center" wrapText="1"/>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164" fontId="8" fillId="7" borderId="1" xfId="1" applyFont="1" applyFill="1" applyBorder="1" applyAlignment="1" applyProtection="1">
      <alignment horizontal="center" vertical="center" textRotation="90" wrapText="1"/>
    </xf>
    <xf numFmtId="2" fontId="8" fillId="7" borderId="1" xfId="1" applyNumberFormat="1" applyFont="1" applyFill="1" applyBorder="1" applyAlignment="1" applyProtection="1">
      <alignment horizontal="center" vertical="center" textRotation="90" wrapText="1"/>
    </xf>
    <xf numFmtId="164" fontId="8" fillId="7" borderId="1" xfId="1" applyFont="1" applyFill="1" applyBorder="1" applyAlignment="1" applyProtection="1">
      <alignment horizontal="center" vertical="center" wrapText="1"/>
    </xf>
    <xf numFmtId="164" fontId="2" fillId="0" borderId="0" xfId="1" applyFont="1" applyAlignment="1" applyProtection="1">
      <alignment horizontal="center"/>
    </xf>
    <xf numFmtId="164" fontId="2" fillId="0" borderId="0" xfId="1" applyFont="1" applyAlignment="1" applyProtection="1">
      <alignment horizontal="center" wrapText="1"/>
    </xf>
    <xf numFmtId="164" fontId="2" fillId="3" borderId="1" xfId="1" applyFont="1" applyFill="1" applyBorder="1" applyAlignment="1" applyProtection="1">
      <alignment horizontal="center" vertical="center"/>
    </xf>
    <xf numFmtId="164" fontId="2" fillId="0" borderId="1" xfId="1" applyFont="1" applyBorder="1" applyAlignment="1" applyProtection="1">
      <alignment horizontal="center" vertical="center"/>
    </xf>
    <xf numFmtId="4" fontId="8" fillId="0" borderId="0" xfId="1" applyNumberFormat="1" applyFont="1" applyAlignment="1" applyProtection="1">
      <alignment horizontal="center" vertical="center"/>
    </xf>
    <xf numFmtId="4" fontId="8" fillId="2" borderId="1" xfId="1" applyNumberFormat="1" applyFont="1" applyFill="1" applyBorder="1" applyAlignment="1" applyProtection="1">
      <alignment horizontal="center" vertical="center" wrapText="1"/>
    </xf>
    <xf numFmtId="4" fontId="8" fillId="3" borderId="1" xfId="1" applyNumberFormat="1" applyFont="1" applyFill="1" applyBorder="1" applyAlignment="1" applyProtection="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vertical="center" wrapText="1"/>
    </xf>
    <xf numFmtId="164" fontId="8" fillId="9" borderId="1" xfId="1" applyFont="1" applyFill="1" applyBorder="1" applyAlignment="1" applyProtection="1">
      <alignment horizontal="center" vertical="center" textRotation="90" wrapText="1"/>
    </xf>
    <xf numFmtId="164" fontId="8" fillId="9" borderId="1" xfId="1" applyFont="1" applyFill="1" applyBorder="1" applyAlignment="1" applyProtection="1">
      <alignment horizontal="center" vertical="center" wrapText="1"/>
    </xf>
    <xf numFmtId="0" fontId="0" fillId="9" borderId="4" xfId="0" applyFill="1" applyBorder="1" applyAlignment="1">
      <alignment horizontal="center" vertical="center" wrapText="1"/>
    </xf>
    <xf numFmtId="164" fontId="8" fillId="9" borderId="4" xfId="1" applyFont="1" applyFill="1" applyBorder="1" applyAlignment="1" applyProtection="1">
      <alignment horizontal="center" vertical="center" textRotation="90" wrapText="1"/>
    </xf>
    <xf numFmtId="2" fontId="8" fillId="9" borderId="4" xfId="1" applyNumberFormat="1" applyFont="1" applyFill="1" applyBorder="1" applyAlignment="1" applyProtection="1">
      <alignment horizontal="center" vertical="center" textRotation="90" wrapText="1"/>
    </xf>
    <xf numFmtId="164" fontId="8" fillId="9" borderId="4" xfId="1" applyFont="1" applyFill="1" applyBorder="1" applyAlignment="1" applyProtection="1">
      <alignment horizontal="center" vertical="center" wrapText="1"/>
    </xf>
    <xf numFmtId="164" fontId="8" fillId="3" borderId="0" xfId="1" applyFont="1" applyFill="1" applyBorder="1" applyAlignment="1" applyProtection="1">
      <alignment horizontal="center" vertical="center" wrapText="1"/>
    </xf>
    <xf numFmtId="4" fontId="8" fillId="3" borderId="0" xfId="1" applyNumberFormat="1" applyFont="1" applyFill="1" applyBorder="1" applyAlignment="1" applyProtection="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center" wrapText="1"/>
    </xf>
    <xf numFmtId="164" fontId="2" fillId="3" borderId="0" xfId="1" applyFont="1" applyFill="1" applyBorder="1" applyAlignment="1" applyProtection="1">
      <alignment vertical="center"/>
    </xf>
    <xf numFmtId="4" fontId="6" fillId="3" borderId="0" xfId="1" applyNumberFormat="1" applyFont="1" applyFill="1" applyBorder="1" applyAlignment="1" applyProtection="1">
      <alignment horizontal="center" vertical="center" wrapText="1"/>
    </xf>
    <xf numFmtId="4" fontId="10" fillId="3" borderId="0" xfId="1" applyNumberFormat="1" applyFont="1" applyFill="1" applyBorder="1" applyAlignment="1" applyProtection="1">
      <alignment horizontal="center" vertical="center" wrapText="1"/>
    </xf>
    <xf numFmtId="164" fontId="10" fillId="3" borderId="0" xfId="1" applyFont="1" applyFill="1" applyBorder="1" applyAlignment="1" applyProtection="1">
      <alignment horizontal="center" vertical="center" wrapText="1"/>
    </xf>
    <xf numFmtId="164" fontId="10" fillId="3" borderId="0" xfId="1" applyFont="1" applyFill="1" applyBorder="1" applyAlignment="1" applyProtection="1">
      <alignment horizontal="center" wrapText="1"/>
    </xf>
    <xf numFmtId="4" fontId="7" fillId="3" borderId="0" xfId="1" applyNumberFormat="1" applyFont="1" applyFill="1" applyBorder="1" applyAlignment="1" applyProtection="1">
      <alignment horizontal="center" vertical="center" wrapText="1"/>
    </xf>
    <xf numFmtId="4" fontId="7" fillId="3" borderId="0" xfId="1" applyNumberFormat="1" applyFont="1" applyFill="1" applyBorder="1" applyAlignment="1" applyProtection="1">
      <alignment horizontal="center" wrapText="1"/>
    </xf>
    <xf numFmtId="4" fontId="8" fillId="3" borderId="0" xfId="1" applyNumberFormat="1" applyFont="1" applyFill="1" applyBorder="1" applyAlignment="1" applyProtection="1">
      <alignment horizontal="center" wrapText="1"/>
    </xf>
    <xf numFmtId="4" fontId="6" fillId="3" borderId="0" xfId="1" applyNumberFormat="1" applyFont="1" applyFill="1" applyBorder="1" applyAlignment="1" applyProtection="1">
      <alignment horizontal="center" wrapText="1"/>
    </xf>
    <xf numFmtId="4" fontId="8" fillId="8" borderId="1" xfId="1" applyNumberFormat="1" applyFont="1" applyFill="1" applyBorder="1" applyAlignment="1" applyProtection="1">
      <alignment horizontal="center" vertical="center" wrapText="1"/>
    </xf>
    <xf numFmtId="164" fontId="8" fillId="0" borderId="3" xfId="1" applyFont="1" applyBorder="1" applyAlignment="1" applyProtection="1">
      <alignment horizontal="center" vertical="center" wrapText="1"/>
    </xf>
    <xf numFmtId="165" fontId="8" fillId="4" borderId="3" xfId="1" applyNumberFormat="1" applyFont="1" applyFill="1" applyBorder="1" applyAlignment="1" applyProtection="1">
      <alignment horizontal="center" vertical="center" wrapText="1"/>
    </xf>
    <xf numFmtId="166" fontId="8" fillId="3" borderId="3" xfId="1" applyNumberFormat="1" applyFont="1" applyFill="1" applyBorder="1" applyAlignment="1" applyProtection="1">
      <alignment horizontal="center" vertical="center" wrapText="1"/>
    </xf>
    <xf numFmtId="166" fontId="8" fillId="0" borderId="3" xfId="1" applyNumberFormat="1" applyFont="1" applyBorder="1" applyAlignment="1" applyProtection="1">
      <alignment horizontal="center" vertical="center" wrapText="1"/>
    </xf>
    <xf numFmtId="164" fontId="8" fillId="4" borderId="3" xfId="1" applyFont="1" applyFill="1" applyBorder="1" applyAlignment="1" applyProtection="1">
      <alignment horizontal="center" vertical="center" wrapText="1"/>
    </xf>
    <xf numFmtId="166" fontId="8" fillId="4" borderId="3" xfId="1" applyNumberFormat="1" applyFont="1" applyFill="1" applyBorder="1" applyAlignment="1" applyProtection="1">
      <alignment horizontal="center" vertical="center" wrapText="1"/>
    </xf>
    <xf numFmtId="0" fontId="0" fillId="4" borderId="2"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164" fontId="2" fillId="2" borderId="1" xfId="1" applyFont="1" applyFill="1" applyBorder="1" applyAlignment="1" applyProtection="1">
      <alignment horizontal="center" vertical="center"/>
    </xf>
    <xf numFmtId="164" fontId="11" fillId="2" borderId="1" xfId="1" applyFont="1" applyFill="1" applyBorder="1" applyAlignment="1" applyProtection="1">
      <alignment horizontal="center" vertical="center"/>
    </xf>
    <xf numFmtId="0" fontId="14" fillId="9" borderId="1" xfId="0" applyFont="1" applyFill="1" applyBorder="1" applyAlignment="1">
      <alignment horizontal="center" vertical="center" wrapText="1"/>
    </xf>
    <xf numFmtId="4" fontId="14" fillId="9" borderId="1" xfId="1" applyNumberFormat="1" applyFont="1" applyFill="1" applyBorder="1" applyAlignment="1" applyProtection="1">
      <alignment horizontal="center" vertical="center" wrapText="1"/>
    </xf>
    <xf numFmtId="164" fontId="8" fillId="9" borderId="1" xfId="1" applyFont="1" applyFill="1" applyBorder="1" applyAlignment="1" applyProtection="1">
      <alignment vertical="center"/>
    </xf>
    <xf numFmtId="4" fontId="14" fillId="9" borderId="1" xfId="1" applyNumberFormat="1" applyFont="1" applyFill="1" applyBorder="1" applyAlignment="1" applyProtection="1">
      <alignment horizontal="center" vertical="center"/>
    </xf>
    <xf numFmtId="4" fontId="8" fillId="8" borderId="1" xfId="1" applyNumberFormat="1" applyFont="1" applyFill="1" applyBorder="1" applyAlignment="1" applyProtection="1">
      <alignment horizontal="center" vertical="center"/>
    </xf>
    <xf numFmtId="164" fontId="15" fillId="9" borderId="1" xfId="1" applyFont="1" applyFill="1" applyBorder="1" applyAlignment="1" applyProtection="1">
      <alignment horizontal="center" vertical="center" wrapText="1"/>
    </xf>
    <xf numFmtId="164" fontId="15" fillId="10" borderId="1" xfId="1" applyFont="1" applyFill="1" applyBorder="1" applyAlignment="1" applyProtection="1">
      <alignment horizontal="center" vertical="center" wrapText="1"/>
    </xf>
    <xf numFmtId="166" fontId="2" fillId="4" borderId="1" xfId="1" applyNumberFormat="1" applyFont="1" applyFill="1" applyBorder="1" applyAlignment="1" applyProtection="1">
      <alignment vertical="center"/>
    </xf>
    <xf numFmtId="166" fontId="8" fillId="8" borderId="1" xfId="1" applyNumberFormat="1" applyFont="1" applyFill="1" applyBorder="1" applyAlignment="1" applyProtection="1">
      <alignment horizontal="center" vertical="center" wrapText="1"/>
    </xf>
    <xf numFmtId="164" fontId="8" fillId="11" borderId="3" xfId="1" applyFont="1" applyFill="1" applyBorder="1" applyAlignment="1" applyProtection="1">
      <alignment horizontal="center" vertical="center"/>
    </xf>
    <xf numFmtId="166" fontId="13" fillId="11" borderId="3" xfId="1" applyNumberFormat="1" applyFont="1" applyFill="1" applyBorder="1" applyAlignment="1" applyProtection="1">
      <alignment horizontal="center" vertical="center"/>
    </xf>
    <xf numFmtId="164" fontId="13" fillId="11" borderId="3" xfId="1" applyFont="1" applyFill="1" applyBorder="1" applyAlignment="1" applyProtection="1">
      <alignment horizontal="center" vertical="center" wrapText="1"/>
    </xf>
    <xf numFmtId="4" fontId="13" fillId="11" borderId="3" xfId="1" applyNumberFormat="1" applyFont="1" applyFill="1" applyBorder="1" applyAlignment="1" applyProtection="1">
      <alignment horizontal="center" vertical="center" wrapText="1"/>
    </xf>
    <xf numFmtId="166" fontId="13" fillId="11" borderId="3" xfId="1" applyNumberFormat="1" applyFont="1" applyFill="1" applyBorder="1" applyAlignment="1" applyProtection="1">
      <alignment horizontal="center" vertical="center" wrapText="1"/>
    </xf>
    <xf numFmtId="165" fontId="8" fillId="0" borderId="3" xfId="1" applyNumberFormat="1" applyFont="1" applyBorder="1" applyAlignment="1" applyProtection="1">
      <alignment horizontal="center" vertical="center" wrapText="1"/>
    </xf>
    <xf numFmtId="164" fontId="8" fillId="3" borderId="3" xfId="1" applyFont="1" applyFill="1" applyBorder="1" applyAlignment="1" applyProtection="1">
      <alignment horizontal="center" vertical="center" wrapText="1"/>
    </xf>
    <xf numFmtId="164" fontId="22" fillId="0" borderId="0" xfId="1" applyFont="1" applyAlignment="1" applyProtection="1">
      <alignment vertical="center"/>
    </xf>
    <xf numFmtId="164" fontId="2" fillId="3" borderId="0" xfId="1" applyFont="1" applyFill="1" applyBorder="1" applyAlignment="1" applyProtection="1">
      <alignment horizontal="center" vertical="center"/>
    </xf>
    <xf numFmtId="164" fontId="8" fillId="3" borderId="0" xfId="1" applyFont="1" applyFill="1" applyBorder="1" applyAlignment="1" applyProtection="1">
      <alignment vertical="center"/>
    </xf>
    <xf numFmtId="0" fontId="0" fillId="3" borderId="0" xfId="0" applyFill="1" applyAlignment="1">
      <alignment vertical="center"/>
    </xf>
    <xf numFmtId="4" fontId="14" fillId="3" borderId="0" xfId="1" applyNumberFormat="1" applyFont="1" applyFill="1" applyBorder="1" applyAlignment="1" applyProtection="1">
      <alignment horizontal="center" vertical="center"/>
    </xf>
    <xf numFmtId="166" fontId="8" fillId="3" borderId="0" xfId="1" applyNumberFormat="1" applyFont="1" applyFill="1" applyBorder="1" applyAlignment="1" applyProtection="1">
      <alignment horizontal="center" vertical="center" wrapText="1"/>
    </xf>
    <xf numFmtId="164" fontId="8" fillId="3" borderId="1" xfId="1" applyFont="1" applyFill="1" applyBorder="1" applyAlignment="1" applyProtection="1">
      <alignment horizontal="center" vertical="center"/>
    </xf>
    <xf numFmtId="0" fontId="19" fillId="0" borderId="1" xfId="0" applyFont="1" applyBorder="1" applyAlignment="1">
      <alignment horizontal="center" vertical="center"/>
    </xf>
    <xf numFmtId="164" fontId="8" fillId="11" borderId="10" xfId="1" applyFont="1" applyFill="1" applyBorder="1" applyAlignment="1" applyProtection="1">
      <alignment vertical="center"/>
    </xf>
    <xf numFmtId="166" fontId="13" fillId="11" borderId="10" xfId="1" applyNumberFormat="1" applyFont="1" applyFill="1" applyBorder="1" applyAlignment="1" applyProtection="1">
      <alignment horizontal="center" vertical="center" wrapText="1"/>
    </xf>
    <xf numFmtId="4" fontId="17" fillId="3" borderId="1" xfId="1" applyNumberFormat="1" applyFont="1" applyFill="1" applyBorder="1" applyAlignment="1" applyProtection="1">
      <alignment horizontal="center" vertical="center"/>
    </xf>
    <xf numFmtId="166" fontId="8" fillId="3" borderId="1" xfId="1" applyNumberFormat="1" applyFont="1" applyFill="1" applyBorder="1" applyAlignment="1" applyProtection="1">
      <alignment horizontal="center" vertical="center" wrapText="1"/>
    </xf>
    <xf numFmtId="0" fontId="0" fillId="0" borderId="1" xfId="0" applyBorder="1" applyAlignment="1">
      <alignment vertical="center" wrapText="1"/>
    </xf>
    <xf numFmtId="0" fontId="0" fillId="10" borderId="1" xfId="0" applyFill="1" applyBorder="1" applyAlignment="1">
      <alignment vertical="center"/>
    </xf>
    <xf numFmtId="164" fontId="8" fillId="10" borderId="1" xfId="1" applyFont="1" applyFill="1" applyBorder="1" applyAlignment="1" applyProtection="1">
      <alignment horizontal="center" vertical="center"/>
    </xf>
    <xf numFmtId="4" fontId="17" fillId="10" borderId="1" xfId="1" applyNumberFormat="1" applyFont="1" applyFill="1" applyBorder="1" applyAlignment="1" applyProtection="1">
      <alignment horizontal="center" vertical="center"/>
    </xf>
    <xf numFmtId="165" fontId="8" fillId="10" borderId="3" xfId="1" applyNumberFormat="1" applyFont="1" applyFill="1" applyBorder="1" applyAlignment="1" applyProtection="1">
      <alignment horizontal="center" vertical="center" wrapText="1"/>
    </xf>
    <xf numFmtId="166" fontId="8" fillId="10" borderId="3" xfId="1" applyNumberFormat="1" applyFont="1" applyFill="1" applyBorder="1" applyAlignment="1" applyProtection="1">
      <alignment horizontal="center" vertical="center" wrapText="1"/>
    </xf>
    <xf numFmtId="166" fontId="24" fillId="3" borderId="3" xfId="1" applyNumberFormat="1" applyFont="1" applyFill="1" applyBorder="1" applyAlignment="1" applyProtection="1">
      <alignment horizontal="center" vertical="center" wrapText="1"/>
    </xf>
    <xf numFmtId="0" fontId="0" fillId="3" borderId="0" xfId="0" applyFill="1" applyAlignment="1">
      <alignment horizontal="center" vertical="center"/>
    </xf>
    <xf numFmtId="164" fontId="8" fillId="0" borderId="0" xfId="1" applyFont="1" applyAlignment="1" applyProtection="1">
      <alignment horizontal="center" vertical="center"/>
    </xf>
    <xf numFmtId="164" fontId="8" fillId="4" borderId="3" xfId="1" applyFont="1" applyFill="1" applyBorder="1" applyAlignment="1" applyProtection="1">
      <alignment horizontal="center" vertical="center"/>
    </xf>
    <xf numFmtId="164" fontId="8" fillId="3" borderId="3" xfId="1" applyFont="1" applyFill="1" applyBorder="1" applyAlignment="1" applyProtection="1">
      <alignment horizontal="center" vertical="center"/>
    </xf>
    <xf numFmtId="164" fontId="8" fillId="0" borderId="3" xfId="1" applyFont="1" applyBorder="1" applyAlignment="1" applyProtection="1">
      <alignment horizontal="center" vertical="center"/>
    </xf>
    <xf numFmtId="164" fontId="24" fillId="3" borderId="3" xfId="1" applyFont="1" applyFill="1" applyBorder="1" applyAlignment="1" applyProtection="1">
      <alignment horizontal="center" vertical="center"/>
    </xf>
    <xf numFmtId="164" fontId="13" fillId="11" borderId="10" xfId="1" applyFont="1" applyFill="1" applyBorder="1" applyAlignment="1" applyProtection="1">
      <alignment horizontal="center" vertical="center"/>
    </xf>
    <xf numFmtId="164" fontId="8" fillId="0" borderId="0" xfId="1" applyFont="1" applyAlignment="1" applyProtection="1">
      <alignment horizontal="left" vertical="center" wrapText="1"/>
    </xf>
    <xf numFmtId="164" fontId="8" fillId="0" borderId="0" xfId="1" applyFont="1" applyAlignment="1" applyProtection="1">
      <alignment horizontal="left" vertical="center"/>
    </xf>
    <xf numFmtId="164" fontId="8" fillId="4" borderId="3" xfId="1" applyFont="1" applyFill="1" applyBorder="1" applyAlignment="1" applyProtection="1">
      <alignment vertical="center" wrapText="1"/>
    </xf>
    <xf numFmtId="0" fontId="0" fillId="4" borderId="3" xfId="0" applyFill="1" applyBorder="1" applyAlignment="1">
      <alignment vertical="center" wrapText="1"/>
    </xf>
    <xf numFmtId="164" fontId="8" fillId="10" borderId="3" xfId="1" applyFont="1" applyFill="1" applyBorder="1" applyAlignment="1" applyProtection="1">
      <alignment vertical="center" wrapText="1"/>
    </xf>
    <xf numFmtId="0" fontId="0" fillId="10" borderId="3" xfId="0" applyFill="1" applyBorder="1" applyAlignment="1">
      <alignment vertical="center" wrapText="1"/>
    </xf>
    <xf numFmtId="164" fontId="8" fillId="9" borderId="2" xfId="1" applyFont="1" applyFill="1" applyBorder="1" applyAlignment="1" applyProtection="1">
      <alignment vertical="center"/>
    </xf>
    <xf numFmtId="0" fontId="0" fillId="0" borderId="4" xfId="0" applyBorder="1" applyAlignment="1">
      <alignment vertical="center"/>
    </xf>
    <xf numFmtId="0" fontId="0" fillId="0" borderId="5" xfId="0" applyBorder="1" applyAlignment="1">
      <alignment vertical="center"/>
    </xf>
    <xf numFmtId="164" fontId="8" fillId="3" borderId="1" xfId="1" applyFont="1" applyFill="1" applyBorder="1" applyAlignment="1" applyProtection="1">
      <alignment vertical="center" wrapText="1"/>
    </xf>
    <xf numFmtId="164" fontId="8" fillId="3" borderId="2" xfId="1" applyFont="1" applyFill="1" applyBorder="1" applyAlignment="1" applyProtection="1">
      <alignment vertical="center" wrapText="1"/>
    </xf>
    <xf numFmtId="164" fontId="8" fillId="3" borderId="4" xfId="1" applyFont="1" applyFill="1" applyBorder="1" applyAlignment="1" applyProtection="1">
      <alignment vertical="center" wrapText="1"/>
    </xf>
    <xf numFmtId="164" fontId="8" fillId="3" borderId="5" xfId="1" applyFont="1" applyFill="1" applyBorder="1" applyAlignment="1" applyProtection="1">
      <alignment vertical="center" wrapText="1"/>
    </xf>
    <xf numFmtId="164" fontId="8" fillId="10" borderId="2" xfId="1" applyFont="1" applyFill="1" applyBorder="1" applyAlignment="1" applyProtection="1">
      <alignment vertical="center" wrapText="1"/>
    </xf>
    <xf numFmtId="164" fontId="8" fillId="10" borderId="4" xfId="1" applyFont="1" applyFill="1" applyBorder="1" applyAlignment="1" applyProtection="1">
      <alignment vertical="center" wrapText="1"/>
    </xf>
    <xf numFmtId="164" fontId="8" fillId="10" borderId="5" xfId="1" applyFont="1" applyFill="1" applyBorder="1" applyAlignment="1" applyProtection="1">
      <alignment vertical="center" wrapText="1"/>
    </xf>
    <xf numFmtId="164" fontId="8" fillId="4" borderId="6" xfId="1" applyFont="1" applyFill="1" applyBorder="1" applyAlignment="1" applyProtection="1">
      <alignment vertical="center" wrapText="1"/>
    </xf>
    <xf numFmtId="164" fontId="8" fillId="4" borderId="7" xfId="1" applyFont="1" applyFill="1" applyBorder="1" applyAlignment="1" applyProtection="1">
      <alignment vertical="center" wrapText="1"/>
    </xf>
    <xf numFmtId="164" fontId="8" fillId="4" borderId="8" xfId="1" applyFont="1" applyFill="1" applyBorder="1" applyAlignment="1" applyProtection="1">
      <alignment vertical="center" wrapText="1"/>
    </xf>
    <xf numFmtId="164" fontId="8" fillId="0" borderId="9" xfId="1" applyFont="1" applyBorder="1" applyAlignment="1" applyProtection="1">
      <alignment horizontal="center" vertical="center"/>
    </xf>
    <xf numFmtId="164" fontId="21" fillId="0" borderId="9" xfId="1" applyFont="1" applyBorder="1" applyAlignment="1" applyProtection="1">
      <alignment horizontal="center" vertical="center"/>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164" fontId="8" fillId="0" borderId="4" xfId="1" applyFont="1" applyBorder="1" applyAlignment="1" applyProtection="1">
      <alignment horizontal="left" vertical="center"/>
    </xf>
    <xf numFmtId="164" fontId="8" fillId="0" borderId="5" xfId="1" applyFont="1" applyBorder="1" applyAlignment="1" applyProtection="1">
      <alignment horizontal="left" vertical="center"/>
    </xf>
    <xf numFmtId="0" fontId="0" fillId="3" borderId="2"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164" fontId="18" fillId="7" borderId="2" xfId="1" applyFont="1" applyFill="1" applyBorder="1" applyAlignment="1" applyProtection="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0" fillId="7" borderId="2" xfId="0" applyFill="1" applyBorder="1" applyAlignment="1">
      <alignment vertical="center" wrapText="1"/>
    </xf>
    <xf numFmtId="0" fontId="0" fillId="7" borderId="4" xfId="0" applyFill="1" applyBorder="1" applyAlignment="1">
      <alignment vertical="center" wrapText="1"/>
    </xf>
    <xf numFmtId="0" fontId="0" fillId="7" borderId="5" xfId="0" applyFill="1" applyBorder="1" applyAlignment="1">
      <alignment vertical="center" wrapText="1"/>
    </xf>
    <xf numFmtId="164" fontId="9" fillId="2" borderId="2" xfId="1" applyFont="1" applyFill="1" applyBorder="1" applyAlignment="1" applyProtection="1">
      <alignment horizontal="left" vertical="center" wrapText="1"/>
    </xf>
    <xf numFmtId="164" fontId="9" fillId="2" borderId="4" xfId="1" applyFont="1" applyFill="1" applyBorder="1" applyAlignment="1" applyProtection="1">
      <alignment horizontal="left" vertical="center" wrapText="1"/>
    </xf>
    <xf numFmtId="0" fontId="0" fillId="0" borderId="4" xfId="0" applyBorder="1" applyAlignment="1">
      <alignment horizontal="left" vertical="center" wrapText="1"/>
    </xf>
    <xf numFmtId="164" fontId="8" fillId="0" borderId="2" xfId="1" applyFont="1" applyBorder="1" applyAlignment="1" applyProtection="1">
      <alignment vertical="center" wrapText="1"/>
    </xf>
    <xf numFmtId="164" fontId="8" fillId="0" borderId="4" xfId="1" applyFont="1" applyBorder="1" applyAlignment="1" applyProtection="1">
      <alignment vertical="center" wrapText="1"/>
    </xf>
    <xf numFmtId="0" fontId="17" fillId="12" borderId="1" xfId="0" applyFont="1" applyFill="1" applyBorder="1" applyAlignment="1">
      <alignment vertical="center" wrapText="1"/>
    </xf>
    <xf numFmtId="164" fontId="17" fillId="12" borderId="1" xfId="1" applyFont="1" applyFill="1" applyBorder="1" applyAlignment="1" applyProtection="1">
      <alignment horizontal="left" vertical="center" wrapText="1"/>
    </xf>
    <xf numFmtId="0" fontId="17" fillId="12" borderId="1" xfId="0" applyFont="1" applyFill="1" applyBorder="1" applyAlignment="1">
      <alignment horizontal="left" vertical="center" wrapText="1"/>
    </xf>
    <xf numFmtId="0" fontId="17" fillId="12" borderId="1" xfId="0" applyFont="1" applyFill="1" applyBorder="1"/>
    <xf numFmtId="0" fontId="0" fillId="3" borderId="4" xfId="0" applyFill="1" applyBorder="1" applyAlignment="1">
      <alignment vertical="center" wrapText="1"/>
    </xf>
    <xf numFmtId="164" fontId="2" fillId="4"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164" fontId="16" fillId="0" borderId="2" xfId="1" applyFont="1" applyBorder="1" applyAlignment="1" applyProtection="1">
      <alignment vertical="center" wrapText="1"/>
    </xf>
    <xf numFmtId="164" fontId="16" fillId="0" borderId="4" xfId="1" applyFont="1" applyBorder="1" applyAlignment="1" applyProtection="1">
      <alignment vertical="center" wrapText="1"/>
    </xf>
    <xf numFmtId="0" fontId="0" fillId="6" borderId="2"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5" borderId="2" xfId="0" applyFill="1" applyBorder="1" applyAlignment="1">
      <alignment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4" borderId="2"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164" fontId="3"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164" fontId="8"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4" fontId="8" fillId="0" borderId="1" xfId="1" applyNumberFormat="1" applyFont="1" applyBorder="1" applyAlignment="1" applyProtection="1">
      <alignment horizontal="center" vertical="center" wrapText="1"/>
    </xf>
    <xf numFmtId="164" fontId="8" fillId="0" borderId="1" xfId="1" applyFont="1" applyBorder="1" applyAlignment="1" applyProtection="1">
      <alignment vertical="center" wrapText="1"/>
    </xf>
    <xf numFmtId="0" fontId="0" fillId="3" borderId="1" xfId="0" applyFill="1" applyBorder="1" applyAlignment="1">
      <alignment vertical="center" wrapText="1"/>
    </xf>
    <xf numFmtId="164" fontId="8" fillId="9" borderId="2" xfId="1" applyFont="1" applyFill="1" applyBorder="1" applyAlignment="1" applyProtection="1">
      <alignment horizontal="center" vertical="center" wrapText="1"/>
    </xf>
    <xf numFmtId="164" fontId="17" fillId="0" borderId="1" xfId="1" applyFont="1" applyBorder="1" applyAlignment="1" applyProtection="1">
      <alignment vertical="center" wrapText="1"/>
    </xf>
    <xf numFmtId="0" fontId="17" fillId="0" borderId="1" xfId="0" applyFont="1" applyBorder="1" applyAlignment="1">
      <alignment vertical="center" wrapText="1"/>
    </xf>
    <xf numFmtId="0" fontId="17" fillId="0" borderId="1" xfId="0" applyFont="1" applyBorder="1"/>
    <xf numFmtId="0" fontId="0" fillId="0" borderId="1" xfId="0" applyBorder="1"/>
    <xf numFmtId="0" fontId="0" fillId="9" borderId="2" xfId="0" applyFill="1" applyBorder="1" applyAlignment="1">
      <alignment horizontal="center" vertical="center" wrapText="1"/>
    </xf>
  </cellXfs>
  <cellStyles count="2">
    <cellStyle name="Excel Built-in Normal" xfId="1" xr:uid="{00000000-0005-0000-0000-000000000000}"/>
    <cellStyle name="Normalny"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303069</xdr:colOff>
      <xdr:row>1</xdr:row>
      <xdr:rowOff>181841</xdr:rowOff>
    </xdr:from>
    <xdr:to>
      <xdr:col>2</xdr:col>
      <xdr:colOff>109971</xdr:colOff>
      <xdr:row>1</xdr:row>
      <xdr:rowOff>874626</xdr:rowOff>
    </xdr:to>
    <xdr:pic>
      <xdr:nvPicPr>
        <xdr:cNvPr id="2" name="Obraz 1">
          <a:extLst>
            <a:ext uri="{FF2B5EF4-FFF2-40B4-BE49-F238E27FC236}">
              <a16:creationId xmlns:a16="http://schemas.microsoft.com/office/drawing/2014/main" id="{7C979F1A-DD21-5F69-C36B-BE6BCF5B36EA}"/>
            </a:ext>
          </a:extLst>
        </xdr:cNvPr>
        <xdr:cNvPicPr>
          <a:picLocks noChangeAspect="1"/>
        </xdr:cNvPicPr>
      </xdr:nvPicPr>
      <xdr:blipFill>
        <a:blip xmlns:r="http://schemas.openxmlformats.org/officeDocument/2006/relationships" r:embed="rId1"/>
        <a:stretch>
          <a:fillRect/>
        </a:stretch>
      </xdr:blipFill>
      <xdr:spPr>
        <a:xfrm>
          <a:off x="303069" y="181841"/>
          <a:ext cx="1400175" cy="69278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43"/>
  <sheetViews>
    <sheetView tabSelected="1" zoomScale="80" zoomScaleNormal="80" workbookViewId="0">
      <selection activeCell="U12" sqref="U12"/>
    </sheetView>
  </sheetViews>
  <sheetFormatPr defaultColWidth="7.5703125" defaultRowHeight="15.75"/>
  <cols>
    <col min="1" max="1" width="8.140625" style="8" customWidth="1"/>
    <col min="2" max="2" width="15.5703125" style="8" customWidth="1"/>
    <col min="3" max="4" width="7.5703125" style="8" customWidth="1"/>
    <col min="5" max="5" width="32.42578125" style="8" customWidth="1"/>
    <col min="6" max="8" width="3.7109375" style="8" bestFit="1" customWidth="1"/>
    <col min="9" max="9" width="13.7109375" style="16" customWidth="1"/>
    <col min="10" max="10" width="15.85546875" style="8" bestFit="1" customWidth="1"/>
    <col min="11" max="11" width="10.5703125" style="122" bestFit="1" customWidth="1"/>
    <col min="12" max="12" width="25" style="8" bestFit="1" customWidth="1"/>
    <col min="13" max="13" width="5.85546875" style="8" customWidth="1"/>
    <col min="14" max="14" width="14.140625" style="48" bestFit="1" customWidth="1"/>
    <col min="15" max="15" width="21" style="48" customWidth="1"/>
    <col min="16" max="17" width="19.42578125" style="1" customWidth="1"/>
    <col min="18" max="18" width="65.42578125" style="44" customWidth="1"/>
    <col min="19" max="21" width="7.5703125" style="1"/>
    <col min="22" max="22" width="8.7109375" style="1" bestFit="1" customWidth="1"/>
    <col min="23" max="186" width="7.5703125" style="1"/>
    <col min="187" max="189" width="7.5703125" style="1" customWidth="1"/>
    <col min="190" max="190" width="24.140625" style="1" bestFit="1" customWidth="1"/>
    <col min="191" max="191" width="8.42578125" style="1" customWidth="1"/>
    <col min="192" max="193" width="10.5703125" style="1" customWidth="1"/>
    <col min="194" max="194" width="11" style="1" customWidth="1"/>
    <col min="195" max="195" width="12.42578125" style="1" customWidth="1"/>
    <col min="196" max="196" width="15.5703125" style="1" customWidth="1"/>
    <col min="197" max="197" width="7.5703125" style="1" customWidth="1"/>
    <col min="198" max="198" width="12.5703125" style="1" bestFit="1" customWidth="1"/>
    <col min="199" max="199" width="7.5703125" style="1" customWidth="1"/>
    <col min="200" max="200" width="11.85546875" style="1" customWidth="1"/>
    <col min="201" max="201" width="16.42578125" style="1" customWidth="1"/>
    <col min="202" max="202" width="17.42578125" style="1" customWidth="1"/>
    <col min="203" max="203" width="9.85546875" style="1" customWidth="1"/>
    <col min="204" max="205" width="11" style="1" bestFit="1" customWidth="1"/>
    <col min="206" max="206" width="10.42578125" style="1" customWidth="1"/>
    <col min="207" max="207" width="11" style="1" bestFit="1" customWidth="1"/>
    <col min="208" max="208" width="9.85546875" style="1" bestFit="1" customWidth="1"/>
    <col min="209" max="210" width="11" style="1" bestFit="1" customWidth="1"/>
    <col min="211" max="211" width="9.85546875" style="1" bestFit="1" customWidth="1"/>
    <col min="212" max="442" width="7.5703125" style="1"/>
    <col min="443" max="445" width="7.5703125" style="1" customWidth="1"/>
    <col min="446" max="446" width="24.140625" style="1" bestFit="1" customWidth="1"/>
    <col min="447" max="447" width="8.42578125" style="1" customWidth="1"/>
    <col min="448" max="449" width="10.5703125" style="1" customWidth="1"/>
    <col min="450" max="450" width="11" style="1" customWidth="1"/>
    <col min="451" max="451" width="12.42578125" style="1" customWidth="1"/>
    <col min="452" max="452" width="15.5703125" style="1" customWidth="1"/>
    <col min="453" max="453" width="7.5703125" style="1" customWidth="1"/>
    <col min="454" max="454" width="12.5703125" style="1" bestFit="1" customWidth="1"/>
    <col min="455" max="455" width="7.5703125" style="1" customWidth="1"/>
    <col min="456" max="456" width="11.85546875" style="1" customWidth="1"/>
    <col min="457" max="457" width="16.42578125" style="1" customWidth="1"/>
    <col min="458" max="458" width="17.42578125" style="1" customWidth="1"/>
    <col min="459" max="459" width="9.85546875" style="1" customWidth="1"/>
    <col min="460" max="461" width="11" style="1" bestFit="1" customWidth="1"/>
    <col min="462" max="462" width="10.42578125" style="1" customWidth="1"/>
    <col min="463" max="463" width="11" style="1" bestFit="1" customWidth="1"/>
    <col min="464" max="464" width="9.85546875" style="1" bestFit="1" customWidth="1"/>
    <col min="465" max="466" width="11" style="1" bestFit="1" customWidth="1"/>
    <col min="467" max="467" width="9.85546875" style="1" bestFit="1" customWidth="1"/>
    <col min="468" max="698" width="7.5703125" style="1"/>
    <col min="699" max="701" width="7.5703125" style="1" customWidth="1"/>
    <col min="702" max="702" width="24.140625" style="1" bestFit="1" customWidth="1"/>
    <col min="703" max="703" width="8.42578125" style="1" customWidth="1"/>
    <col min="704" max="705" width="10.5703125" style="1" customWidth="1"/>
    <col min="706" max="706" width="11" style="1" customWidth="1"/>
    <col min="707" max="707" width="12.42578125" style="1" customWidth="1"/>
    <col min="708" max="708" width="15.5703125" style="1" customWidth="1"/>
    <col min="709" max="709" width="7.5703125" style="1" customWidth="1"/>
    <col min="710" max="710" width="12.5703125" style="1" bestFit="1" customWidth="1"/>
    <col min="711" max="711" width="7.5703125" style="1" customWidth="1"/>
    <col min="712" max="712" width="11.85546875" style="1" customWidth="1"/>
    <col min="713" max="713" width="16.42578125" style="1" customWidth="1"/>
    <col min="714" max="714" width="17.42578125" style="1" customWidth="1"/>
    <col min="715" max="715" width="9.85546875" style="1" customWidth="1"/>
    <col min="716" max="717" width="11" style="1" bestFit="1" customWidth="1"/>
    <col min="718" max="718" width="10.42578125" style="1" customWidth="1"/>
    <col min="719" max="719" width="11" style="1" bestFit="1" customWidth="1"/>
    <col min="720" max="720" width="9.85546875" style="1" bestFit="1" customWidth="1"/>
    <col min="721" max="722" width="11" style="1" bestFit="1" customWidth="1"/>
    <col min="723" max="723" width="9.85546875" style="1" bestFit="1" customWidth="1"/>
    <col min="724" max="954" width="7.5703125" style="1"/>
    <col min="955" max="957" width="7.5703125" style="1" customWidth="1"/>
    <col min="958" max="958" width="24.140625" style="1" bestFit="1" customWidth="1"/>
    <col min="959" max="959" width="8.42578125" style="1" customWidth="1"/>
    <col min="960" max="961" width="10.5703125" style="1" customWidth="1"/>
    <col min="962" max="962" width="11" style="1" customWidth="1"/>
    <col min="963" max="963" width="12.42578125" style="1" customWidth="1"/>
    <col min="964" max="964" width="15.5703125" style="1" customWidth="1"/>
    <col min="965" max="965" width="7.5703125" style="1" customWidth="1"/>
    <col min="966" max="966" width="12.5703125" style="1" bestFit="1" customWidth="1"/>
    <col min="967" max="967" width="7.5703125" style="1" customWidth="1"/>
    <col min="968" max="968" width="11.85546875" style="1" customWidth="1"/>
    <col min="969" max="969" width="16.42578125" style="1" customWidth="1"/>
    <col min="970" max="970" width="17.42578125" style="1" customWidth="1"/>
    <col min="971" max="971" width="9.85546875" style="1" customWidth="1"/>
    <col min="972" max="973" width="11" style="1" bestFit="1" customWidth="1"/>
    <col min="974" max="974" width="10.42578125" style="1" customWidth="1"/>
    <col min="975" max="975" width="11" style="1" bestFit="1" customWidth="1"/>
    <col min="976" max="976" width="9.85546875" style="1" bestFit="1" customWidth="1"/>
    <col min="977" max="978" width="11" style="1" bestFit="1" customWidth="1"/>
    <col min="979" max="979" width="9.85546875" style="1" bestFit="1" customWidth="1"/>
    <col min="980" max="1210" width="7.5703125" style="1"/>
    <col min="1211" max="1213" width="7.5703125" style="1" customWidth="1"/>
    <col min="1214" max="1214" width="24.140625" style="1" bestFit="1" customWidth="1"/>
    <col min="1215" max="1215" width="8.42578125" style="1" customWidth="1"/>
    <col min="1216" max="1217" width="10.5703125" style="1" customWidth="1"/>
    <col min="1218" max="1218" width="11" style="1" customWidth="1"/>
    <col min="1219" max="1219" width="12.42578125" style="1" customWidth="1"/>
    <col min="1220" max="1220" width="15.5703125" style="1" customWidth="1"/>
    <col min="1221" max="1221" width="7.5703125" style="1" customWidth="1"/>
    <col min="1222" max="1222" width="12.5703125" style="1" bestFit="1" customWidth="1"/>
    <col min="1223" max="1223" width="7.5703125" style="1" customWidth="1"/>
    <col min="1224" max="1224" width="11.85546875" style="1" customWidth="1"/>
    <col min="1225" max="1225" width="16.42578125" style="1" customWidth="1"/>
    <col min="1226" max="1226" width="17.42578125" style="1" customWidth="1"/>
    <col min="1227" max="1227" width="9.85546875" style="1" customWidth="1"/>
    <col min="1228" max="1229" width="11" style="1" bestFit="1" customWidth="1"/>
    <col min="1230" max="1230" width="10.42578125" style="1" customWidth="1"/>
    <col min="1231" max="1231" width="11" style="1" bestFit="1" customWidth="1"/>
    <col min="1232" max="1232" width="9.85546875" style="1" bestFit="1" customWidth="1"/>
    <col min="1233" max="1234" width="11" style="1" bestFit="1" customWidth="1"/>
    <col min="1235" max="1235" width="9.85546875" style="1" bestFit="1" customWidth="1"/>
    <col min="1236" max="1466" width="7.5703125" style="1"/>
    <col min="1467" max="1469" width="7.5703125" style="1" customWidth="1"/>
    <col min="1470" max="1470" width="24.140625" style="1" bestFit="1" customWidth="1"/>
    <col min="1471" max="1471" width="8.42578125" style="1" customWidth="1"/>
    <col min="1472" max="1473" width="10.5703125" style="1" customWidth="1"/>
    <col min="1474" max="1474" width="11" style="1" customWidth="1"/>
    <col min="1475" max="1475" width="12.42578125" style="1" customWidth="1"/>
    <col min="1476" max="1476" width="15.5703125" style="1" customWidth="1"/>
    <col min="1477" max="1477" width="7.5703125" style="1" customWidth="1"/>
    <col min="1478" max="1478" width="12.5703125" style="1" bestFit="1" customWidth="1"/>
    <col min="1479" max="1479" width="7.5703125" style="1" customWidth="1"/>
    <col min="1480" max="1480" width="11.85546875" style="1" customWidth="1"/>
    <col min="1481" max="1481" width="16.42578125" style="1" customWidth="1"/>
    <col min="1482" max="1482" width="17.42578125" style="1" customWidth="1"/>
    <col min="1483" max="1483" width="9.85546875" style="1" customWidth="1"/>
    <col min="1484" max="1485" width="11" style="1" bestFit="1" customWidth="1"/>
    <col min="1486" max="1486" width="10.42578125" style="1" customWidth="1"/>
    <col min="1487" max="1487" width="11" style="1" bestFit="1" customWidth="1"/>
    <col min="1488" max="1488" width="9.85546875" style="1" bestFit="1" customWidth="1"/>
    <col min="1489" max="1490" width="11" style="1" bestFit="1" customWidth="1"/>
    <col min="1491" max="1491" width="9.85546875" style="1" bestFit="1" customWidth="1"/>
    <col min="1492" max="1722" width="7.5703125" style="1"/>
    <col min="1723" max="1725" width="7.5703125" style="1" customWidth="1"/>
    <col min="1726" max="1726" width="24.140625" style="1" bestFit="1" customWidth="1"/>
    <col min="1727" max="1727" width="8.42578125" style="1" customWidth="1"/>
    <col min="1728" max="1729" width="10.5703125" style="1" customWidth="1"/>
    <col min="1730" max="1730" width="11" style="1" customWidth="1"/>
    <col min="1731" max="1731" width="12.42578125" style="1" customWidth="1"/>
    <col min="1732" max="1732" width="15.5703125" style="1" customWidth="1"/>
    <col min="1733" max="1733" width="7.5703125" style="1" customWidth="1"/>
    <col min="1734" max="1734" width="12.5703125" style="1" bestFit="1" customWidth="1"/>
    <col min="1735" max="1735" width="7.5703125" style="1" customWidth="1"/>
    <col min="1736" max="1736" width="11.85546875" style="1" customWidth="1"/>
    <col min="1737" max="1737" width="16.42578125" style="1" customWidth="1"/>
    <col min="1738" max="1738" width="17.42578125" style="1" customWidth="1"/>
    <col min="1739" max="1739" width="9.85546875" style="1" customWidth="1"/>
    <col min="1740" max="1741" width="11" style="1" bestFit="1" customWidth="1"/>
    <col min="1742" max="1742" width="10.42578125" style="1" customWidth="1"/>
    <col min="1743" max="1743" width="11" style="1" bestFit="1" customWidth="1"/>
    <col min="1744" max="1744" width="9.85546875" style="1" bestFit="1" customWidth="1"/>
    <col min="1745" max="1746" width="11" style="1" bestFit="1" customWidth="1"/>
    <col min="1747" max="1747" width="9.85546875" style="1" bestFit="1" customWidth="1"/>
    <col min="1748" max="1978" width="7.5703125" style="1"/>
    <col min="1979" max="1981" width="7.5703125" style="1" customWidth="1"/>
    <col min="1982" max="1982" width="24.140625" style="1" bestFit="1" customWidth="1"/>
    <col min="1983" max="1983" width="8.42578125" style="1" customWidth="1"/>
    <col min="1984" max="1985" width="10.5703125" style="1" customWidth="1"/>
    <col min="1986" max="1986" width="11" style="1" customWidth="1"/>
    <col min="1987" max="1987" width="12.42578125" style="1" customWidth="1"/>
    <col min="1988" max="1988" width="15.5703125" style="1" customWidth="1"/>
    <col min="1989" max="1989" width="7.5703125" style="1" customWidth="1"/>
    <col min="1990" max="1990" width="12.5703125" style="1" bestFit="1" customWidth="1"/>
    <col min="1991" max="1991" width="7.5703125" style="1" customWidth="1"/>
    <col min="1992" max="1992" width="11.85546875" style="1" customWidth="1"/>
    <col min="1993" max="1993" width="16.42578125" style="1" customWidth="1"/>
    <col min="1994" max="1994" width="17.42578125" style="1" customWidth="1"/>
    <col min="1995" max="1995" width="9.85546875" style="1" customWidth="1"/>
    <col min="1996" max="1997" width="11" style="1" bestFit="1" customWidth="1"/>
    <col min="1998" max="1998" width="10.42578125" style="1" customWidth="1"/>
    <col min="1999" max="1999" width="11" style="1" bestFit="1" customWidth="1"/>
    <col min="2000" max="2000" width="9.85546875" style="1" bestFit="1" customWidth="1"/>
    <col min="2001" max="2002" width="11" style="1" bestFit="1" customWidth="1"/>
    <col min="2003" max="2003" width="9.85546875" style="1" bestFit="1" customWidth="1"/>
    <col min="2004" max="2234" width="7.5703125" style="1"/>
    <col min="2235" max="2237" width="7.5703125" style="1" customWidth="1"/>
    <col min="2238" max="2238" width="24.140625" style="1" bestFit="1" customWidth="1"/>
    <col min="2239" max="2239" width="8.42578125" style="1" customWidth="1"/>
    <col min="2240" max="2241" width="10.5703125" style="1" customWidth="1"/>
    <col min="2242" max="2242" width="11" style="1" customWidth="1"/>
    <col min="2243" max="2243" width="12.42578125" style="1" customWidth="1"/>
    <col min="2244" max="2244" width="15.5703125" style="1" customWidth="1"/>
    <col min="2245" max="2245" width="7.5703125" style="1" customWidth="1"/>
    <col min="2246" max="2246" width="12.5703125" style="1" bestFit="1" customWidth="1"/>
    <col min="2247" max="2247" width="7.5703125" style="1" customWidth="1"/>
    <col min="2248" max="2248" width="11.85546875" style="1" customWidth="1"/>
    <col min="2249" max="2249" width="16.42578125" style="1" customWidth="1"/>
    <col min="2250" max="2250" width="17.42578125" style="1" customWidth="1"/>
    <col min="2251" max="2251" width="9.85546875" style="1" customWidth="1"/>
    <col min="2252" max="2253" width="11" style="1" bestFit="1" customWidth="1"/>
    <col min="2254" max="2254" width="10.42578125" style="1" customWidth="1"/>
    <col min="2255" max="2255" width="11" style="1" bestFit="1" customWidth="1"/>
    <col min="2256" max="2256" width="9.85546875" style="1" bestFit="1" customWidth="1"/>
    <col min="2257" max="2258" width="11" style="1" bestFit="1" customWidth="1"/>
    <col min="2259" max="2259" width="9.85546875" style="1" bestFit="1" customWidth="1"/>
    <col min="2260" max="2490" width="7.5703125" style="1"/>
    <col min="2491" max="2493" width="7.5703125" style="1" customWidth="1"/>
    <col min="2494" max="2494" width="24.140625" style="1" bestFit="1" customWidth="1"/>
    <col min="2495" max="2495" width="8.42578125" style="1" customWidth="1"/>
    <col min="2496" max="2497" width="10.5703125" style="1" customWidth="1"/>
    <col min="2498" max="2498" width="11" style="1" customWidth="1"/>
    <col min="2499" max="2499" width="12.42578125" style="1" customWidth="1"/>
    <col min="2500" max="2500" width="15.5703125" style="1" customWidth="1"/>
    <col min="2501" max="2501" width="7.5703125" style="1" customWidth="1"/>
    <col min="2502" max="2502" width="12.5703125" style="1" bestFit="1" customWidth="1"/>
    <col min="2503" max="2503" width="7.5703125" style="1" customWidth="1"/>
    <col min="2504" max="2504" width="11.85546875" style="1" customWidth="1"/>
    <col min="2505" max="2505" width="16.42578125" style="1" customWidth="1"/>
    <col min="2506" max="2506" width="17.42578125" style="1" customWidth="1"/>
    <col min="2507" max="2507" width="9.85546875" style="1" customWidth="1"/>
    <col min="2508" max="2509" width="11" style="1" bestFit="1" customWidth="1"/>
    <col min="2510" max="2510" width="10.42578125" style="1" customWidth="1"/>
    <col min="2511" max="2511" width="11" style="1" bestFit="1" customWidth="1"/>
    <col min="2512" max="2512" width="9.85546875" style="1" bestFit="1" customWidth="1"/>
    <col min="2513" max="2514" width="11" style="1" bestFit="1" customWidth="1"/>
    <col min="2515" max="2515" width="9.85546875" style="1" bestFit="1" customWidth="1"/>
    <col min="2516" max="2746" width="7.5703125" style="1"/>
    <col min="2747" max="2749" width="7.5703125" style="1" customWidth="1"/>
    <col min="2750" max="2750" width="24.140625" style="1" bestFit="1" customWidth="1"/>
    <col min="2751" max="2751" width="8.42578125" style="1" customWidth="1"/>
    <col min="2752" max="2753" width="10.5703125" style="1" customWidth="1"/>
    <col min="2754" max="2754" width="11" style="1" customWidth="1"/>
    <col min="2755" max="2755" width="12.42578125" style="1" customWidth="1"/>
    <col min="2756" max="2756" width="15.5703125" style="1" customWidth="1"/>
    <col min="2757" max="2757" width="7.5703125" style="1" customWidth="1"/>
    <col min="2758" max="2758" width="12.5703125" style="1" bestFit="1" customWidth="1"/>
    <col min="2759" max="2759" width="7.5703125" style="1" customWidth="1"/>
    <col min="2760" max="2760" width="11.85546875" style="1" customWidth="1"/>
    <col min="2761" max="2761" width="16.42578125" style="1" customWidth="1"/>
    <col min="2762" max="2762" width="17.42578125" style="1" customWidth="1"/>
    <col min="2763" max="2763" width="9.85546875" style="1" customWidth="1"/>
    <col min="2764" max="2765" width="11" style="1" bestFit="1" customWidth="1"/>
    <col min="2766" max="2766" width="10.42578125" style="1" customWidth="1"/>
    <col min="2767" max="2767" width="11" style="1" bestFit="1" customWidth="1"/>
    <col min="2768" max="2768" width="9.85546875" style="1" bestFit="1" customWidth="1"/>
    <col min="2769" max="2770" width="11" style="1" bestFit="1" customWidth="1"/>
    <col min="2771" max="2771" width="9.85546875" style="1" bestFit="1" customWidth="1"/>
    <col min="2772" max="3002" width="7.5703125" style="1"/>
    <col min="3003" max="3005" width="7.5703125" style="1" customWidth="1"/>
    <col min="3006" max="3006" width="24.140625" style="1" bestFit="1" customWidth="1"/>
    <col min="3007" max="3007" width="8.42578125" style="1" customWidth="1"/>
    <col min="3008" max="3009" width="10.5703125" style="1" customWidth="1"/>
    <col min="3010" max="3010" width="11" style="1" customWidth="1"/>
    <col min="3011" max="3011" width="12.42578125" style="1" customWidth="1"/>
    <col min="3012" max="3012" width="15.5703125" style="1" customWidth="1"/>
    <col min="3013" max="3013" width="7.5703125" style="1" customWidth="1"/>
    <col min="3014" max="3014" width="12.5703125" style="1" bestFit="1" customWidth="1"/>
    <col min="3015" max="3015" width="7.5703125" style="1" customWidth="1"/>
    <col min="3016" max="3016" width="11.85546875" style="1" customWidth="1"/>
    <col min="3017" max="3017" width="16.42578125" style="1" customWidth="1"/>
    <col min="3018" max="3018" width="17.42578125" style="1" customWidth="1"/>
    <col min="3019" max="3019" width="9.85546875" style="1" customWidth="1"/>
    <col min="3020" max="3021" width="11" style="1" bestFit="1" customWidth="1"/>
    <col min="3022" max="3022" width="10.42578125" style="1" customWidth="1"/>
    <col min="3023" max="3023" width="11" style="1" bestFit="1" customWidth="1"/>
    <col min="3024" max="3024" width="9.85546875" style="1" bestFit="1" customWidth="1"/>
    <col min="3025" max="3026" width="11" style="1" bestFit="1" customWidth="1"/>
    <col min="3027" max="3027" width="9.85546875" style="1" bestFit="1" customWidth="1"/>
    <col min="3028" max="3258" width="7.5703125" style="1"/>
    <col min="3259" max="3261" width="7.5703125" style="1" customWidth="1"/>
    <col min="3262" max="3262" width="24.140625" style="1" bestFit="1" customWidth="1"/>
    <col min="3263" max="3263" width="8.42578125" style="1" customWidth="1"/>
    <col min="3264" max="3265" width="10.5703125" style="1" customWidth="1"/>
    <col min="3266" max="3266" width="11" style="1" customWidth="1"/>
    <col min="3267" max="3267" width="12.42578125" style="1" customWidth="1"/>
    <col min="3268" max="3268" width="15.5703125" style="1" customWidth="1"/>
    <col min="3269" max="3269" width="7.5703125" style="1" customWidth="1"/>
    <col min="3270" max="3270" width="12.5703125" style="1" bestFit="1" customWidth="1"/>
    <col min="3271" max="3271" width="7.5703125" style="1" customWidth="1"/>
    <col min="3272" max="3272" width="11.85546875" style="1" customWidth="1"/>
    <col min="3273" max="3273" width="16.42578125" style="1" customWidth="1"/>
    <col min="3274" max="3274" width="17.42578125" style="1" customWidth="1"/>
    <col min="3275" max="3275" width="9.85546875" style="1" customWidth="1"/>
    <col min="3276" max="3277" width="11" style="1" bestFit="1" customWidth="1"/>
    <col min="3278" max="3278" width="10.42578125" style="1" customWidth="1"/>
    <col min="3279" max="3279" width="11" style="1" bestFit="1" customWidth="1"/>
    <col min="3280" max="3280" width="9.85546875" style="1" bestFit="1" customWidth="1"/>
    <col min="3281" max="3282" width="11" style="1" bestFit="1" customWidth="1"/>
    <col min="3283" max="3283" width="9.85546875" style="1" bestFit="1" customWidth="1"/>
    <col min="3284" max="3514" width="7.5703125" style="1"/>
    <col min="3515" max="3517" width="7.5703125" style="1" customWidth="1"/>
    <col min="3518" max="3518" width="24.140625" style="1" bestFit="1" customWidth="1"/>
    <col min="3519" max="3519" width="8.42578125" style="1" customWidth="1"/>
    <col min="3520" max="3521" width="10.5703125" style="1" customWidth="1"/>
    <col min="3522" max="3522" width="11" style="1" customWidth="1"/>
    <col min="3523" max="3523" width="12.42578125" style="1" customWidth="1"/>
    <col min="3524" max="3524" width="15.5703125" style="1" customWidth="1"/>
    <col min="3525" max="3525" width="7.5703125" style="1" customWidth="1"/>
    <col min="3526" max="3526" width="12.5703125" style="1" bestFit="1" customWidth="1"/>
    <col min="3527" max="3527" width="7.5703125" style="1" customWidth="1"/>
    <col min="3528" max="3528" width="11.85546875" style="1" customWidth="1"/>
    <col min="3529" max="3529" width="16.42578125" style="1" customWidth="1"/>
    <col min="3530" max="3530" width="17.42578125" style="1" customWidth="1"/>
    <col min="3531" max="3531" width="9.85546875" style="1" customWidth="1"/>
    <col min="3532" max="3533" width="11" style="1" bestFit="1" customWidth="1"/>
    <col min="3534" max="3534" width="10.42578125" style="1" customWidth="1"/>
    <col min="3535" max="3535" width="11" style="1" bestFit="1" customWidth="1"/>
    <col min="3536" max="3536" width="9.85546875" style="1" bestFit="1" customWidth="1"/>
    <col min="3537" max="3538" width="11" style="1" bestFit="1" customWidth="1"/>
    <col min="3539" max="3539" width="9.85546875" style="1" bestFit="1" customWidth="1"/>
    <col min="3540" max="3770" width="7.5703125" style="1"/>
    <col min="3771" max="3773" width="7.5703125" style="1" customWidth="1"/>
    <col min="3774" max="3774" width="24.140625" style="1" bestFit="1" customWidth="1"/>
    <col min="3775" max="3775" width="8.42578125" style="1" customWidth="1"/>
    <col min="3776" max="3777" width="10.5703125" style="1" customWidth="1"/>
    <col min="3778" max="3778" width="11" style="1" customWidth="1"/>
    <col min="3779" max="3779" width="12.42578125" style="1" customWidth="1"/>
    <col min="3780" max="3780" width="15.5703125" style="1" customWidth="1"/>
    <col min="3781" max="3781" width="7.5703125" style="1" customWidth="1"/>
    <col min="3782" max="3782" width="12.5703125" style="1" bestFit="1" customWidth="1"/>
    <col min="3783" max="3783" width="7.5703125" style="1" customWidth="1"/>
    <col min="3784" max="3784" width="11.85546875" style="1" customWidth="1"/>
    <col min="3785" max="3785" width="16.42578125" style="1" customWidth="1"/>
    <col min="3786" max="3786" width="17.42578125" style="1" customWidth="1"/>
    <col min="3787" max="3787" width="9.85546875" style="1" customWidth="1"/>
    <col min="3788" max="3789" width="11" style="1" bestFit="1" customWidth="1"/>
    <col min="3790" max="3790" width="10.42578125" style="1" customWidth="1"/>
    <col min="3791" max="3791" width="11" style="1" bestFit="1" customWidth="1"/>
    <col min="3792" max="3792" width="9.85546875" style="1" bestFit="1" customWidth="1"/>
    <col min="3793" max="3794" width="11" style="1" bestFit="1" customWidth="1"/>
    <col min="3795" max="3795" width="9.85546875" style="1" bestFit="1" customWidth="1"/>
    <col min="3796" max="4026" width="7.5703125" style="1"/>
    <col min="4027" max="4029" width="7.5703125" style="1" customWidth="1"/>
    <col min="4030" max="4030" width="24.140625" style="1" bestFit="1" customWidth="1"/>
    <col min="4031" max="4031" width="8.42578125" style="1" customWidth="1"/>
    <col min="4032" max="4033" width="10.5703125" style="1" customWidth="1"/>
    <col min="4034" max="4034" width="11" style="1" customWidth="1"/>
    <col min="4035" max="4035" width="12.42578125" style="1" customWidth="1"/>
    <col min="4036" max="4036" width="15.5703125" style="1" customWidth="1"/>
    <col min="4037" max="4037" width="7.5703125" style="1" customWidth="1"/>
    <col min="4038" max="4038" width="12.5703125" style="1" bestFit="1" customWidth="1"/>
    <col min="4039" max="4039" width="7.5703125" style="1" customWidth="1"/>
    <col min="4040" max="4040" width="11.85546875" style="1" customWidth="1"/>
    <col min="4041" max="4041" width="16.42578125" style="1" customWidth="1"/>
    <col min="4042" max="4042" width="17.42578125" style="1" customWidth="1"/>
    <col min="4043" max="4043" width="9.85546875" style="1" customWidth="1"/>
    <col min="4044" max="4045" width="11" style="1" bestFit="1" customWidth="1"/>
    <col min="4046" max="4046" width="10.42578125" style="1" customWidth="1"/>
    <col min="4047" max="4047" width="11" style="1" bestFit="1" customWidth="1"/>
    <col min="4048" max="4048" width="9.85546875" style="1" bestFit="1" customWidth="1"/>
    <col min="4049" max="4050" width="11" style="1" bestFit="1" customWidth="1"/>
    <col min="4051" max="4051" width="9.85546875" style="1" bestFit="1" customWidth="1"/>
    <col min="4052" max="4282" width="7.5703125" style="1"/>
    <col min="4283" max="4285" width="7.5703125" style="1" customWidth="1"/>
    <col min="4286" max="4286" width="24.140625" style="1" bestFit="1" customWidth="1"/>
    <col min="4287" max="4287" width="8.42578125" style="1" customWidth="1"/>
    <col min="4288" max="4289" width="10.5703125" style="1" customWidth="1"/>
    <col min="4290" max="4290" width="11" style="1" customWidth="1"/>
    <col min="4291" max="4291" width="12.42578125" style="1" customWidth="1"/>
    <col min="4292" max="4292" width="15.5703125" style="1" customWidth="1"/>
    <col min="4293" max="4293" width="7.5703125" style="1" customWidth="1"/>
    <col min="4294" max="4294" width="12.5703125" style="1" bestFit="1" customWidth="1"/>
    <col min="4295" max="4295" width="7.5703125" style="1" customWidth="1"/>
    <col min="4296" max="4296" width="11.85546875" style="1" customWidth="1"/>
    <col min="4297" max="4297" width="16.42578125" style="1" customWidth="1"/>
    <col min="4298" max="4298" width="17.42578125" style="1" customWidth="1"/>
    <col min="4299" max="4299" width="9.85546875" style="1" customWidth="1"/>
    <col min="4300" max="4301" width="11" style="1" bestFit="1" customWidth="1"/>
    <col min="4302" max="4302" width="10.42578125" style="1" customWidth="1"/>
    <col min="4303" max="4303" width="11" style="1" bestFit="1" customWidth="1"/>
    <col min="4304" max="4304" width="9.85546875" style="1" bestFit="1" customWidth="1"/>
    <col min="4305" max="4306" width="11" style="1" bestFit="1" customWidth="1"/>
    <col min="4307" max="4307" width="9.85546875" style="1" bestFit="1" customWidth="1"/>
    <col min="4308" max="4538" width="7.5703125" style="1"/>
    <col min="4539" max="4541" width="7.5703125" style="1" customWidth="1"/>
    <col min="4542" max="4542" width="24.140625" style="1" bestFit="1" customWidth="1"/>
    <col min="4543" max="4543" width="8.42578125" style="1" customWidth="1"/>
    <col min="4544" max="4545" width="10.5703125" style="1" customWidth="1"/>
    <col min="4546" max="4546" width="11" style="1" customWidth="1"/>
    <col min="4547" max="4547" width="12.42578125" style="1" customWidth="1"/>
    <col min="4548" max="4548" width="15.5703125" style="1" customWidth="1"/>
    <col min="4549" max="4549" width="7.5703125" style="1" customWidth="1"/>
    <col min="4550" max="4550" width="12.5703125" style="1" bestFit="1" customWidth="1"/>
    <col min="4551" max="4551" width="7.5703125" style="1" customWidth="1"/>
    <col min="4552" max="4552" width="11.85546875" style="1" customWidth="1"/>
    <col min="4553" max="4553" width="16.42578125" style="1" customWidth="1"/>
    <col min="4554" max="4554" width="17.42578125" style="1" customWidth="1"/>
    <col min="4555" max="4555" width="9.85546875" style="1" customWidth="1"/>
    <col min="4556" max="4557" width="11" style="1" bestFit="1" customWidth="1"/>
    <col min="4558" max="4558" width="10.42578125" style="1" customWidth="1"/>
    <col min="4559" max="4559" width="11" style="1" bestFit="1" customWidth="1"/>
    <col min="4560" max="4560" width="9.85546875" style="1" bestFit="1" customWidth="1"/>
    <col min="4561" max="4562" width="11" style="1" bestFit="1" customWidth="1"/>
    <col min="4563" max="4563" width="9.85546875" style="1" bestFit="1" customWidth="1"/>
    <col min="4564" max="4794" width="7.5703125" style="1"/>
    <col min="4795" max="4797" width="7.5703125" style="1" customWidth="1"/>
    <col min="4798" max="4798" width="24.140625" style="1" bestFit="1" customWidth="1"/>
    <col min="4799" max="4799" width="8.42578125" style="1" customWidth="1"/>
    <col min="4800" max="4801" width="10.5703125" style="1" customWidth="1"/>
    <col min="4802" max="4802" width="11" style="1" customWidth="1"/>
    <col min="4803" max="4803" width="12.42578125" style="1" customWidth="1"/>
    <col min="4804" max="4804" width="15.5703125" style="1" customWidth="1"/>
    <col min="4805" max="4805" width="7.5703125" style="1" customWidth="1"/>
    <col min="4806" max="4806" width="12.5703125" style="1" bestFit="1" customWidth="1"/>
    <col min="4807" max="4807" width="7.5703125" style="1" customWidth="1"/>
    <col min="4808" max="4808" width="11.85546875" style="1" customWidth="1"/>
    <col min="4809" max="4809" width="16.42578125" style="1" customWidth="1"/>
    <col min="4810" max="4810" width="17.42578125" style="1" customWidth="1"/>
    <col min="4811" max="4811" width="9.85546875" style="1" customWidth="1"/>
    <col min="4812" max="4813" width="11" style="1" bestFit="1" customWidth="1"/>
    <col min="4814" max="4814" width="10.42578125" style="1" customWidth="1"/>
    <col min="4815" max="4815" width="11" style="1" bestFit="1" customWidth="1"/>
    <col min="4816" max="4816" width="9.85546875" style="1" bestFit="1" customWidth="1"/>
    <col min="4817" max="4818" width="11" style="1" bestFit="1" customWidth="1"/>
    <col min="4819" max="4819" width="9.85546875" style="1" bestFit="1" customWidth="1"/>
    <col min="4820" max="5050" width="7.5703125" style="1"/>
    <col min="5051" max="5053" width="7.5703125" style="1" customWidth="1"/>
    <col min="5054" max="5054" width="24.140625" style="1" bestFit="1" customWidth="1"/>
    <col min="5055" max="5055" width="8.42578125" style="1" customWidth="1"/>
    <col min="5056" max="5057" width="10.5703125" style="1" customWidth="1"/>
    <col min="5058" max="5058" width="11" style="1" customWidth="1"/>
    <col min="5059" max="5059" width="12.42578125" style="1" customWidth="1"/>
    <col min="5060" max="5060" width="15.5703125" style="1" customWidth="1"/>
    <col min="5061" max="5061" width="7.5703125" style="1" customWidth="1"/>
    <col min="5062" max="5062" width="12.5703125" style="1" bestFit="1" customWidth="1"/>
    <col min="5063" max="5063" width="7.5703125" style="1" customWidth="1"/>
    <col min="5064" max="5064" width="11.85546875" style="1" customWidth="1"/>
    <col min="5065" max="5065" width="16.42578125" style="1" customWidth="1"/>
    <col min="5066" max="5066" width="17.42578125" style="1" customWidth="1"/>
    <col min="5067" max="5067" width="9.85546875" style="1" customWidth="1"/>
    <col min="5068" max="5069" width="11" style="1" bestFit="1" customWidth="1"/>
    <col min="5070" max="5070" width="10.42578125" style="1" customWidth="1"/>
    <col min="5071" max="5071" width="11" style="1" bestFit="1" customWidth="1"/>
    <col min="5072" max="5072" width="9.85546875" style="1" bestFit="1" customWidth="1"/>
    <col min="5073" max="5074" width="11" style="1" bestFit="1" customWidth="1"/>
    <col min="5075" max="5075" width="9.85546875" style="1" bestFit="1" customWidth="1"/>
    <col min="5076" max="5306" width="7.5703125" style="1"/>
    <col min="5307" max="5309" width="7.5703125" style="1" customWidth="1"/>
    <col min="5310" max="5310" width="24.140625" style="1" bestFit="1" customWidth="1"/>
    <col min="5311" max="5311" width="8.42578125" style="1" customWidth="1"/>
    <col min="5312" max="5313" width="10.5703125" style="1" customWidth="1"/>
    <col min="5314" max="5314" width="11" style="1" customWidth="1"/>
    <col min="5315" max="5315" width="12.42578125" style="1" customWidth="1"/>
    <col min="5316" max="5316" width="15.5703125" style="1" customWidth="1"/>
    <col min="5317" max="5317" width="7.5703125" style="1" customWidth="1"/>
    <col min="5318" max="5318" width="12.5703125" style="1" bestFit="1" customWidth="1"/>
    <col min="5319" max="5319" width="7.5703125" style="1" customWidth="1"/>
    <col min="5320" max="5320" width="11.85546875" style="1" customWidth="1"/>
    <col min="5321" max="5321" width="16.42578125" style="1" customWidth="1"/>
    <col min="5322" max="5322" width="17.42578125" style="1" customWidth="1"/>
    <col min="5323" max="5323" width="9.85546875" style="1" customWidth="1"/>
    <col min="5324" max="5325" width="11" style="1" bestFit="1" customWidth="1"/>
    <col min="5326" max="5326" width="10.42578125" style="1" customWidth="1"/>
    <col min="5327" max="5327" width="11" style="1" bestFit="1" customWidth="1"/>
    <col min="5328" max="5328" width="9.85546875" style="1" bestFit="1" customWidth="1"/>
    <col min="5329" max="5330" width="11" style="1" bestFit="1" customWidth="1"/>
    <col min="5331" max="5331" width="9.85546875" style="1" bestFit="1" customWidth="1"/>
    <col min="5332" max="5562" width="7.5703125" style="1"/>
    <col min="5563" max="5565" width="7.5703125" style="1" customWidth="1"/>
    <col min="5566" max="5566" width="24.140625" style="1" bestFit="1" customWidth="1"/>
    <col min="5567" max="5567" width="8.42578125" style="1" customWidth="1"/>
    <col min="5568" max="5569" width="10.5703125" style="1" customWidth="1"/>
    <col min="5570" max="5570" width="11" style="1" customWidth="1"/>
    <col min="5571" max="5571" width="12.42578125" style="1" customWidth="1"/>
    <col min="5572" max="5572" width="15.5703125" style="1" customWidth="1"/>
    <col min="5573" max="5573" width="7.5703125" style="1" customWidth="1"/>
    <col min="5574" max="5574" width="12.5703125" style="1" bestFit="1" customWidth="1"/>
    <col min="5575" max="5575" width="7.5703125" style="1" customWidth="1"/>
    <col min="5576" max="5576" width="11.85546875" style="1" customWidth="1"/>
    <col min="5577" max="5577" width="16.42578125" style="1" customWidth="1"/>
    <col min="5578" max="5578" width="17.42578125" style="1" customWidth="1"/>
    <col min="5579" max="5579" width="9.85546875" style="1" customWidth="1"/>
    <col min="5580" max="5581" width="11" style="1" bestFit="1" customWidth="1"/>
    <col min="5582" max="5582" width="10.42578125" style="1" customWidth="1"/>
    <col min="5583" max="5583" width="11" style="1" bestFit="1" customWidth="1"/>
    <col min="5584" max="5584" width="9.85546875" style="1" bestFit="1" customWidth="1"/>
    <col min="5585" max="5586" width="11" style="1" bestFit="1" customWidth="1"/>
    <col min="5587" max="5587" width="9.85546875" style="1" bestFit="1" customWidth="1"/>
    <col min="5588" max="5818" width="7.5703125" style="1"/>
    <col min="5819" max="5821" width="7.5703125" style="1" customWidth="1"/>
    <col min="5822" max="5822" width="24.140625" style="1" bestFit="1" customWidth="1"/>
    <col min="5823" max="5823" width="8.42578125" style="1" customWidth="1"/>
    <col min="5824" max="5825" width="10.5703125" style="1" customWidth="1"/>
    <col min="5826" max="5826" width="11" style="1" customWidth="1"/>
    <col min="5827" max="5827" width="12.42578125" style="1" customWidth="1"/>
    <col min="5828" max="5828" width="15.5703125" style="1" customWidth="1"/>
    <col min="5829" max="5829" width="7.5703125" style="1" customWidth="1"/>
    <col min="5830" max="5830" width="12.5703125" style="1" bestFit="1" customWidth="1"/>
    <col min="5831" max="5831" width="7.5703125" style="1" customWidth="1"/>
    <col min="5832" max="5832" width="11.85546875" style="1" customWidth="1"/>
    <col min="5833" max="5833" width="16.42578125" style="1" customWidth="1"/>
    <col min="5834" max="5834" width="17.42578125" style="1" customWidth="1"/>
    <col min="5835" max="5835" width="9.85546875" style="1" customWidth="1"/>
    <col min="5836" max="5837" width="11" style="1" bestFit="1" customWidth="1"/>
    <col min="5838" max="5838" width="10.42578125" style="1" customWidth="1"/>
    <col min="5839" max="5839" width="11" style="1" bestFit="1" customWidth="1"/>
    <col min="5840" max="5840" width="9.85546875" style="1" bestFit="1" customWidth="1"/>
    <col min="5841" max="5842" width="11" style="1" bestFit="1" customWidth="1"/>
    <col min="5843" max="5843" width="9.85546875" style="1" bestFit="1" customWidth="1"/>
    <col min="5844" max="6074" width="7.5703125" style="1"/>
    <col min="6075" max="6077" width="7.5703125" style="1" customWidth="1"/>
    <col min="6078" max="6078" width="24.140625" style="1" bestFit="1" customWidth="1"/>
    <col min="6079" max="6079" width="8.42578125" style="1" customWidth="1"/>
    <col min="6080" max="6081" width="10.5703125" style="1" customWidth="1"/>
    <col min="6082" max="6082" width="11" style="1" customWidth="1"/>
    <col min="6083" max="6083" width="12.42578125" style="1" customWidth="1"/>
    <col min="6084" max="6084" width="15.5703125" style="1" customWidth="1"/>
    <col min="6085" max="6085" width="7.5703125" style="1" customWidth="1"/>
    <col min="6086" max="6086" width="12.5703125" style="1" bestFit="1" customWidth="1"/>
    <col min="6087" max="6087" width="7.5703125" style="1" customWidth="1"/>
    <col min="6088" max="6088" width="11.85546875" style="1" customWidth="1"/>
    <col min="6089" max="6089" width="16.42578125" style="1" customWidth="1"/>
    <col min="6090" max="6090" width="17.42578125" style="1" customWidth="1"/>
    <col min="6091" max="6091" width="9.85546875" style="1" customWidth="1"/>
    <col min="6092" max="6093" width="11" style="1" bestFit="1" customWidth="1"/>
    <col min="6094" max="6094" width="10.42578125" style="1" customWidth="1"/>
    <col min="6095" max="6095" width="11" style="1" bestFit="1" customWidth="1"/>
    <col min="6096" max="6096" width="9.85546875" style="1" bestFit="1" customWidth="1"/>
    <col min="6097" max="6098" width="11" style="1" bestFit="1" customWidth="1"/>
    <col min="6099" max="6099" width="9.85546875" style="1" bestFit="1" customWidth="1"/>
    <col min="6100" max="6330" width="7.5703125" style="1"/>
    <col min="6331" max="6333" width="7.5703125" style="1" customWidth="1"/>
    <col min="6334" max="6334" width="24.140625" style="1" bestFit="1" customWidth="1"/>
    <col min="6335" max="6335" width="8.42578125" style="1" customWidth="1"/>
    <col min="6336" max="6337" width="10.5703125" style="1" customWidth="1"/>
    <col min="6338" max="6338" width="11" style="1" customWidth="1"/>
    <col min="6339" max="6339" width="12.42578125" style="1" customWidth="1"/>
    <col min="6340" max="6340" width="15.5703125" style="1" customWidth="1"/>
    <col min="6341" max="6341" width="7.5703125" style="1" customWidth="1"/>
    <col min="6342" max="6342" width="12.5703125" style="1" bestFit="1" customWidth="1"/>
    <col min="6343" max="6343" width="7.5703125" style="1" customWidth="1"/>
    <col min="6344" max="6344" width="11.85546875" style="1" customWidth="1"/>
    <col min="6345" max="6345" width="16.42578125" style="1" customWidth="1"/>
    <col min="6346" max="6346" width="17.42578125" style="1" customWidth="1"/>
    <col min="6347" max="6347" width="9.85546875" style="1" customWidth="1"/>
    <col min="6348" max="6349" width="11" style="1" bestFit="1" customWidth="1"/>
    <col min="6350" max="6350" width="10.42578125" style="1" customWidth="1"/>
    <col min="6351" max="6351" width="11" style="1" bestFit="1" customWidth="1"/>
    <col min="6352" max="6352" width="9.85546875" style="1" bestFit="1" customWidth="1"/>
    <col min="6353" max="6354" width="11" style="1" bestFit="1" customWidth="1"/>
    <col min="6355" max="6355" width="9.85546875" style="1" bestFit="1" customWidth="1"/>
    <col min="6356" max="6586" width="7.5703125" style="1"/>
    <col min="6587" max="6589" width="7.5703125" style="1" customWidth="1"/>
    <col min="6590" max="6590" width="24.140625" style="1" bestFit="1" customWidth="1"/>
    <col min="6591" max="6591" width="8.42578125" style="1" customWidth="1"/>
    <col min="6592" max="6593" width="10.5703125" style="1" customWidth="1"/>
    <col min="6594" max="6594" width="11" style="1" customWidth="1"/>
    <col min="6595" max="6595" width="12.42578125" style="1" customWidth="1"/>
    <col min="6596" max="6596" width="15.5703125" style="1" customWidth="1"/>
    <col min="6597" max="6597" width="7.5703125" style="1" customWidth="1"/>
    <col min="6598" max="6598" width="12.5703125" style="1" bestFit="1" customWidth="1"/>
    <col min="6599" max="6599" width="7.5703125" style="1" customWidth="1"/>
    <col min="6600" max="6600" width="11.85546875" style="1" customWidth="1"/>
    <col min="6601" max="6601" width="16.42578125" style="1" customWidth="1"/>
    <col min="6602" max="6602" width="17.42578125" style="1" customWidth="1"/>
    <col min="6603" max="6603" width="9.85546875" style="1" customWidth="1"/>
    <col min="6604" max="6605" width="11" style="1" bestFit="1" customWidth="1"/>
    <col min="6606" max="6606" width="10.42578125" style="1" customWidth="1"/>
    <col min="6607" max="6607" width="11" style="1" bestFit="1" customWidth="1"/>
    <col min="6608" max="6608" width="9.85546875" style="1" bestFit="1" customWidth="1"/>
    <col min="6609" max="6610" width="11" style="1" bestFit="1" customWidth="1"/>
    <col min="6611" max="6611" width="9.85546875" style="1" bestFit="1" customWidth="1"/>
    <col min="6612" max="6842" width="7.5703125" style="1"/>
    <col min="6843" max="6845" width="7.5703125" style="1" customWidth="1"/>
    <col min="6846" max="6846" width="24.140625" style="1" bestFit="1" customWidth="1"/>
    <col min="6847" max="6847" width="8.42578125" style="1" customWidth="1"/>
    <col min="6848" max="6849" width="10.5703125" style="1" customWidth="1"/>
    <col min="6850" max="6850" width="11" style="1" customWidth="1"/>
    <col min="6851" max="6851" width="12.42578125" style="1" customWidth="1"/>
    <col min="6852" max="6852" width="15.5703125" style="1" customWidth="1"/>
    <col min="6853" max="6853" width="7.5703125" style="1" customWidth="1"/>
    <col min="6854" max="6854" width="12.5703125" style="1" bestFit="1" customWidth="1"/>
    <col min="6855" max="6855" width="7.5703125" style="1" customWidth="1"/>
    <col min="6856" max="6856" width="11.85546875" style="1" customWidth="1"/>
    <col min="6857" max="6857" width="16.42578125" style="1" customWidth="1"/>
    <col min="6858" max="6858" width="17.42578125" style="1" customWidth="1"/>
    <col min="6859" max="6859" width="9.85546875" style="1" customWidth="1"/>
    <col min="6860" max="6861" width="11" style="1" bestFit="1" customWidth="1"/>
    <col min="6862" max="6862" width="10.42578125" style="1" customWidth="1"/>
    <col min="6863" max="6863" width="11" style="1" bestFit="1" customWidth="1"/>
    <col min="6864" max="6864" width="9.85546875" style="1" bestFit="1" customWidth="1"/>
    <col min="6865" max="6866" width="11" style="1" bestFit="1" customWidth="1"/>
    <col min="6867" max="6867" width="9.85546875" style="1" bestFit="1" customWidth="1"/>
    <col min="6868" max="7098" width="7.5703125" style="1"/>
    <col min="7099" max="7101" width="7.5703125" style="1" customWidth="1"/>
    <col min="7102" max="7102" width="24.140625" style="1" bestFit="1" customWidth="1"/>
    <col min="7103" max="7103" width="8.42578125" style="1" customWidth="1"/>
    <col min="7104" max="7105" width="10.5703125" style="1" customWidth="1"/>
    <col min="7106" max="7106" width="11" style="1" customWidth="1"/>
    <col min="7107" max="7107" width="12.42578125" style="1" customWidth="1"/>
    <col min="7108" max="7108" width="15.5703125" style="1" customWidth="1"/>
    <col min="7109" max="7109" width="7.5703125" style="1" customWidth="1"/>
    <col min="7110" max="7110" width="12.5703125" style="1" bestFit="1" customWidth="1"/>
    <col min="7111" max="7111" width="7.5703125" style="1" customWidth="1"/>
    <col min="7112" max="7112" width="11.85546875" style="1" customWidth="1"/>
    <col min="7113" max="7113" width="16.42578125" style="1" customWidth="1"/>
    <col min="7114" max="7114" width="17.42578125" style="1" customWidth="1"/>
    <col min="7115" max="7115" width="9.85546875" style="1" customWidth="1"/>
    <col min="7116" max="7117" width="11" style="1" bestFit="1" customWidth="1"/>
    <col min="7118" max="7118" width="10.42578125" style="1" customWidth="1"/>
    <col min="7119" max="7119" width="11" style="1" bestFit="1" customWidth="1"/>
    <col min="7120" max="7120" width="9.85546875" style="1" bestFit="1" customWidth="1"/>
    <col min="7121" max="7122" width="11" style="1" bestFit="1" customWidth="1"/>
    <col min="7123" max="7123" width="9.85546875" style="1" bestFit="1" customWidth="1"/>
    <col min="7124" max="7354" width="7.5703125" style="1"/>
    <col min="7355" max="7357" width="7.5703125" style="1" customWidth="1"/>
    <col min="7358" max="7358" width="24.140625" style="1" bestFit="1" customWidth="1"/>
    <col min="7359" max="7359" width="8.42578125" style="1" customWidth="1"/>
    <col min="7360" max="7361" width="10.5703125" style="1" customWidth="1"/>
    <col min="7362" max="7362" width="11" style="1" customWidth="1"/>
    <col min="7363" max="7363" width="12.42578125" style="1" customWidth="1"/>
    <col min="7364" max="7364" width="15.5703125" style="1" customWidth="1"/>
    <col min="7365" max="7365" width="7.5703125" style="1" customWidth="1"/>
    <col min="7366" max="7366" width="12.5703125" style="1" bestFit="1" customWidth="1"/>
    <col min="7367" max="7367" width="7.5703125" style="1" customWidth="1"/>
    <col min="7368" max="7368" width="11.85546875" style="1" customWidth="1"/>
    <col min="7369" max="7369" width="16.42578125" style="1" customWidth="1"/>
    <col min="7370" max="7370" width="17.42578125" style="1" customWidth="1"/>
    <col min="7371" max="7371" width="9.85546875" style="1" customWidth="1"/>
    <col min="7372" max="7373" width="11" style="1" bestFit="1" customWidth="1"/>
    <col min="7374" max="7374" width="10.42578125" style="1" customWidth="1"/>
    <col min="7375" max="7375" width="11" style="1" bestFit="1" customWidth="1"/>
    <col min="7376" max="7376" width="9.85546875" style="1" bestFit="1" customWidth="1"/>
    <col min="7377" max="7378" width="11" style="1" bestFit="1" customWidth="1"/>
    <col min="7379" max="7379" width="9.85546875" style="1" bestFit="1" customWidth="1"/>
    <col min="7380" max="7610" width="7.5703125" style="1"/>
    <col min="7611" max="7613" width="7.5703125" style="1" customWidth="1"/>
    <col min="7614" max="7614" width="24.140625" style="1" bestFit="1" customWidth="1"/>
    <col min="7615" max="7615" width="8.42578125" style="1" customWidth="1"/>
    <col min="7616" max="7617" width="10.5703125" style="1" customWidth="1"/>
    <col min="7618" max="7618" width="11" style="1" customWidth="1"/>
    <col min="7619" max="7619" width="12.42578125" style="1" customWidth="1"/>
    <col min="7620" max="7620" width="15.5703125" style="1" customWidth="1"/>
    <col min="7621" max="7621" width="7.5703125" style="1" customWidth="1"/>
    <col min="7622" max="7622" width="12.5703125" style="1" bestFit="1" customWidth="1"/>
    <col min="7623" max="7623" width="7.5703125" style="1" customWidth="1"/>
    <col min="7624" max="7624" width="11.85546875" style="1" customWidth="1"/>
    <col min="7625" max="7625" width="16.42578125" style="1" customWidth="1"/>
    <col min="7626" max="7626" width="17.42578125" style="1" customWidth="1"/>
    <col min="7627" max="7627" width="9.85546875" style="1" customWidth="1"/>
    <col min="7628" max="7629" width="11" style="1" bestFit="1" customWidth="1"/>
    <col min="7630" max="7630" width="10.42578125" style="1" customWidth="1"/>
    <col min="7631" max="7631" width="11" style="1" bestFit="1" customWidth="1"/>
    <col min="7632" max="7632" width="9.85546875" style="1" bestFit="1" customWidth="1"/>
    <col min="7633" max="7634" width="11" style="1" bestFit="1" customWidth="1"/>
    <col min="7635" max="7635" width="9.85546875" style="1" bestFit="1" customWidth="1"/>
    <col min="7636" max="7866" width="7.5703125" style="1"/>
    <col min="7867" max="7869" width="7.5703125" style="1" customWidth="1"/>
    <col min="7870" max="7870" width="24.140625" style="1" bestFit="1" customWidth="1"/>
    <col min="7871" max="7871" width="8.42578125" style="1" customWidth="1"/>
    <col min="7872" max="7873" width="10.5703125" style="1" customWidth="1"/>
    <col min="7874" max="7874" width="11" style="1" customWidth="1"/>
    <col min="7875" max="7875" width="12.42578125" style="1" customWidth="1"/>
    <col min="7876" max="7876" width="15.5703125" style="1" customWidth="1"/>
    <col min="7877" max="7877" width="7.5703125" style="1" customWidth="1"/>
    <col min="7878" max="7878" width="12.5703125" style="1" bestFit="1" customWidth="1"/>
    <col min="7879" max="7879" width="7.5703125" style="1" customWidth="1"/>
    <col min="7880" max="7880" width="11.85546875" style="1" customWidth="1"/>
    <col min="7881" max="7881" width="16.42578125" style="1" customWidth="1"/>
    <col min="7882" max="7882" width="17.42578125" style="1" customWidth="1"/>
    <col min="7883" max="7883" width="9.85546875" style="1" customWidth="1"/>
    <col min="7884" max="7885" width="11" style="1" bestFit="1" customWidth="1"/>
    <col min="7886" max="7886" width="10.42578125" style="1" customWidth="1"/>
    <col min="7887" max="7887" width="11" style="1" bestFit="1" customWidth="1"/>
    <col min="7888" max="7888" width="9.85546875" style="1" bestFit="1" customWidth="1"/>
    <col min="7889" max="7890" width="11" style="1" bestFit="1" customWidth="1"/>
    <col min="7891" max="7891" width="9.85546875" style="1" bestFit="1" customWidth="1"/>
    <col min="7892" max="8122" width="7.5703125" style="1"/>
    <col min="8123" max="8125" width="7.5703125" style="1" customWidth="1"/>
    <col min="8126" max="8126" width="24.140625" style="1" bestFit="1" customWidth="1"/>
    <col min="8127" max="8127" width="8.42578125" style="1" customWidth="1"/>
    <col min="8128" max="8129" width="10.5703125" style="1" customWidth="1"/>
    <col min="8130" max="8130" width="11" style="1" customWidth="1"/>
    <col min="8131" max="8131" width="12.42578125" style="1" customWidth="1"/>
    <col min="8132" max="8132" width="15.5703125" style="1" customWidth="1"/>
    <col min="8133" max="8133" width="7.5703125" style="1" customWidth="1"/>
    <col min="8134" max="8134" width="12.5703125" style="1" bestFit="1" customWidth="1"/>
    <col min="8135" max="8135" width="7.5703125" style="1" customWidth="1"/>
    <col min="8136" max="8136" width="11.85546875" style="1" customWidth="1"/>
    <col min="8137" max="8137" width="16.42578125" style="1" customWidth="1"/>
    <col min="8138" max="8138" width="17.42578125" style="1" customWidth="1"/>
    <col min="8139" max="8139" width="9.85546875" style="1" customWidth="1"/>
    <col min="8140" max="8141" width="11" style="1" bestFit="1" customWidth="1"/>
    <col min="8142" max="8142" width="10.42578125" style="1" customWidth="1"/>
    <col min="8143" max="8143" width="11" style="1" bestFit="1" customWidth="1"/>
    <col min="8144" max="8144" width="9.85546875" style="1" bestFit="1" customWidth="1"/>
    <col min="8145" max="8146" width="11" style="1" bestFit="1" customWidth="1"/>
    <col min="8147" max="8147" width="9.85546875" style="1" bestFit="1" customWidth="1"/>
    <col min="8148" max="8378" width="7.5703125" style="1"/>
    <col min="8379" max="8381" width="7.5703125" style="1" customWidth="1"/>
    <col min="8382" max="8382" width="24.140625" style="1" bestFit="1" customWidth="1"/>
    <col min="8383" max="8383" width="8.42578125" style="1" customWidth="1"/>
    <col min="8384" max="8385" width="10.5703125" style="1" customWidth="1"/>
    <col min="8386" max="8386" width="11" style="1" customWidth="1"/>
    <col min="8387" max="8387" width="12.42578125" style="1" customWidth="1"/>
    <col min="8388" max="8388" width="15.5703125" style="1" customWidth="1"/>
    <col min="8389" max="8389" width="7.5703125" style="1" customWidth="1"/>
    <col min="8390" max="8390" width="12.5703125" style="1" bestFit="1" customWidth="1"/>
    <col min="8391" max="8391" width="7.5703125" style="1" customWidth="1"/>
    <col min="8392" max="8392" width="11.85546875" style="1" customWidth="1"/>
    <col min="8393" max="8393" width="16.42578125" style="1" customWidth="1"/>
    <col min="8394" max="8394" width="17.42578125" style="1" customWidth="1"/>
    <col min="8395" max="8395" width="9.85546875" style="1" customWidth="1"/>
    <col min="8396" max="8397" width="11" style="1" bestFit="1" customWidth="1"/>
    <col min="8398" max="8398" width="10.42578125" style="1" customWidth="1"/>
    <col min="8399" max="8399" width="11" style="1" bestFit="1" customWidth="1"/>
    <col min="8400" max="8400" width="9.85546875" style="1" bestFit="1" customWidth="1"/>
    <col min="8401" max="8402" width="11" style="1" bestFit="1" customWidth="1"/>
    <col min="8403" max="8403" width="9.85546875" style="1" bestFit="1" customWidth="1"/>
    <col min="8404" max="8634" width="7.5703125" style="1"/>
    <col min="8635" max="8637" width="7.5703125" style="1" customWidth="1"/>
    <col min="8638" max="8638" width="24.140625" style="1" bestFit="1" customWidth="1"/>
    <col min="8639" max="8639" width="8.42578125" style="1" customWidth="1"/>
    <col min="8640" max="8641" width="10.5703125" style="1" customWidth="1"/>
    <col min="8642" max="8642" width="11" style="1" customWidth="1"/>
    <col min="8643" max="8643" width="12.42578125" style="1" customWidth="1"/>
    <col min="8644" max="8644" width="15.5703125" style="1" customWidth="1"/>
    <col min="8645" max="8645" width="7.5703125" style="1" customWidth="1"/>
    <col min="8646" max="8646" width="12.5703125" style="1" bestFit="1" customWidth="1"/>
    <col min="8647" max="8647" width="7.5703125" style="1" customWidth="1"/>
    <col min="8648" max="8648" width="11.85546875" style="1" customWidth="1"/>
    <col min="8649" max="8649" width="16.42578125" style="1" customWidth="1"/>
    <col min="8650" max="8650" width="17.42578125" style="1" customWidth="1"/>
    <col min="8651" max="8651" width="9.85546875" style="1" customWidth="1"/>
    <col min="8652" max="8653" width="11" style="1" bestFit="1" customWidth="1"/>
    <col min="8654" max="8654" width="10.42578125" style="1" customWidth="1"/>
    <col min="8655" max="8655" width="11" style="1" bestFit="1" customWidth="1"/>
    <col min="8656" max="8656" width="9.85546875" style="1" bestFit="1" customWidth="1"/>
    <col min="8657" max="8658" width="11" style="1" bestFit="1" customWidth="1"/>
    <col min="8659" max="8659" width="9.85546875" style="1" bestFit="1" customWidth="1"/>
    <col min="8660" max="8890" width="7.5703125" style="1"/>
    <col min="8891" max="8893" width="7.5703125" style="1" customWidth="1"/>
    <col min="8894" max="8894" width="24.140625" style="1" bestFit="1" customWidth="1"/>
    <col min="8895" max="8895" width="8.42578125" style="1" customWidth="1"/>
    <col min="8896" max="8897" width="10.5703125" style="1" customWidth="1"/>
    <col min="8898" max="8898" width="11" style="1" customWidth="1"/>
    <col min="8899" max="8899" width="12.42578125" style="1" customWidth="1"/>
    <col min="8900" max="8900" width="15.5703125" style="1" customWidth="1"/>
    <col min="8901" max="8901" width="7.5703125" style="1" customWidth="1"/>
    <col min="8902" max="8902" width="12.5703125" style="1" bestFit="1" customWidth="1"/>
    <col min="8903" max="8903" width="7.5703125" style="1" customWidth="1"/>
    <col min="8904" max="8904" width="11.85546875" style="1" customWidth="1"/>
    <col min="8905" max="8905" width="16.42578125" style="1" customWidth="1"/>
    <col min="8906" max="8906" width="17.42578125" style="1" customWidth="1"/>
    <col min="8907" max="8907" width="9.85546875" style="1" customWidth="1"/>
    <col min="8908" max="8909" width="11" style="1" bestFit="1" customWidth="1"/>
    <col min="8910" max="8910" width="10.42578125" style="1" customWidth="1"/>
    <col min="8911" max="8911" width="11" style="1" bestFit="1" customWidth="1"/>
    <col min="8912" max="8912" width="9.85546875" style="1" bestFit="1" customWidth="1"/>
    <col min="8913" max="8914" width="11" style="1" bestFit="1" customWidth="1"/>
    <col min="8915" max="8915" width="9.85546875" style="1" bestFit="1" customWidth="1"/>
    <col min="8916" max="9146" width="7.5703125" style="1"/>
    <col min="9147" max="9149" width="7.5703125" style="1" customWidth="1"/>
    <col min="9150" max="9150" width="24.140625" style="1" bestFit="1" customWidth="1"/>
    <col min="9151" max="9151" width="8.42578125" style="1" customWidth="1"/>
    <col min="9152" max="9153" width="10.5703125" style="1" customWidth="1"/>
    <col min="9154" max="9154" width="11" style="1" customWidth="1"/>
    <col min="9155" max="9155" width="12.42578125" style="1" customWidth="1"/>
    <col min="9156" max="9156" width="15.5703125" style="1" customWidth="1"/>
    <col min="9157" max="9157" width="7.5703125" style="1" customWidth="1"/>
    <col min="9158" max="9158" width="12.5703125" style="1" bestFit="1" customWidth="1"/>
    <col min="9159" max="9159" width="7.5703125" style="1" customWidth="1"/>
    <col min="9160" max="9160" width="11.85546875" style="1" customWidth="1"/>
    <col min="9161" max="9161" width="16.42578125" style="1" customWidth="1"/>
    <col min="9162" max="9162" width="17.42578125" style="1" customWidth="1"/>
    <col min="9163" max="9163" width="9.85546875" style="1" customWidth="1"/>
    <col min="9164" max="9165" width="11" style="1" bestFit="1" customWidth="1"/>
    <col min="9166" max="9166" width="10.42578125" style="1" customWidth="1"/>
    <col min="9167" max="9167" width="11" style="1" bestFit="1" customWidth="1"/>
    <col min="9168" max="9168" width="9.85546875" style="1" bestFit="1" customWidth="1"/>
    <col min="9169" max="9170" width="11" style="1" bestFit="1" customWidth="1"/>
    <col min="9171" max="9171" width="9.85546875" style="1" bestFit="1" customWidth="1"/>
    <col min="9172" max="9402" width="7.5703125" style="1"/>
    <col min="9403" max="9405" width="7.5703125" style="1" customWidth="1"/>
    <col min="9406" max="9406" width="24.140625" style="1" bestFit="1" customWidth="1"/>
    <col min="9407" max="9407" width="8.42578125" style="1" customWidth="1"/>
    <col min="9408" max="9409" width="10.5703125" style="1" customWidth="1"/>
    <col min="9410" max="9410" width="11" style="1" customWidth="1"/>
    <col min="9411" max="9411" width="12.42578125" style="1" customWidth="1"/>
    <col min="9412" max="9412" width="15.5703125" style="1" customWidth="1"/>
    <col min="9413" max="9413" width="7.5703125" style="1" customWidth="1"/>
    <col min="9414" max="9414" width="12.5703125" style="1" bestFit="1" customWidth="1"/>
    <col min="9415" max="9415" width="7.5703125" style="1" customWidth="1"/>
    <col min="9416" max="9416" width="11.85546875" style="1" customWidth="1"/>
    <col min="9417" max="9417" width="16.42578125" style="1" customWidth="1"/>
    <col min="9418" max="9418" width="17.42578125" style="1" customWidth="1"/>
    <col min="9419" max="9419" width="9.85546875" style="1" customWidth="1"/>
    <col min="9420" max="9421" width="11" style="1" bestFit="1" customWidth="1"/>
    <col min="9422" max="9422" width="10.42578125" style="1" customWidth="1"/>
    <col min="9423" max="9423" width="11" style="1" bestFit="1" customWidth="1"/>
    <col min="9424" max="9424" width="9.85546875" style="1" bestFit="1" customWidth="1"/>
    <col min="9425" max="9426" width="11" style="1" bestFit="1" customWidth="1"/>
    <col min="9427" max="9427" width="9.85546875" style="1" bestFit="1" customWidth="1"/>
    <col min="9428" max="9658" width="7.5703125" style="1"/>
    <col min="9659" max="9661" width="7.5703125" style="1" customWidth="1"/>
    <col min="9662" max="9662" width="24.140625" style="1" bestFit="1" customWidth="1"/>
    <col min="9663" max="9663" width="8.42578125" style="1" customWidth="1"/>
    <col min="9664" max="9665" width="10.5703125" style="1" customWidth="1"/>
    <col min="9666" max="9666" width="11" style="1" customWidth="1"/>
    <col min="9667" max="9667" width="12.42578125" style="1" customWidth="1"/>
    <col min="9668" max="9668" width="15.5703125" style="1" customWidth="1"/>
    <col min="9669" max="9669" width="7.5703125" style="1" customWidth="1"/>
    <col min="9670" max="9670" width="12.5703125" style="1" bestFit="1" customWidth="1"/>
    <col min="9671" max="9671" width="7.5703125" style="1" customWidth="1"/>
    <col min="9672" max="9672" width="11.85546875" style="1" customWidth="1"/>
    <col min="9673" max="9673" width="16.42578125" style="1" customWidth="1"/>
    <col min="9674" max="9674" width="17.42578125" style="1" customWidth="1"/>
    <col min="9675" max="9675" width="9.85546875" style="1" customWidth="1"/>
    <col min="9676" max="9677" width="11" style="1" bestFit="1" customWidth="1"/>
    <col min="9678" max="9678" width="10.42578125" style="1" customWidth="1"/>
    <col min="9679" max="9679" width="11" style="1" bestFit="1" customWidth="1"/>
    <col min="9680" max="9680" width="9.85546875" style="1" bestFit="1" customWidth="1"/>
    <col min="9681" max="9682" width="11" style="1" bestFit="1" customWidth="1"/>
    <col min="9683" max="9683" width="9.85546875" style="1" bestFit="1" customWidth="1"/>
    <col min="9684" max="9914" width="7.5703125" style="1"/>
    <col min="9915" max="9917" width="7.5703125" style="1" customWidth="1"/>
    <col min="9918" max="9918" width="24.140625" style="1" bestFit="1" customWidth="1"/>
    <col min="9919" max="9919" width="8.42578125" style="1" customWidth="1"/>
    <col min="9920" max="9921" width="10.5703125" style="1" customWidth="1"/>
    <col min="9922" max="9922" width="11" style="1" customWidth="1"/>
    <col min="9923" max="9923" width="12.42578125" style="1" customWidth="1"/>
    <col min="9924" max="9924" width="15.5703125" style="1" customWidth="1"/>
    <col min="9925" max="9925" width="7.5703125" style="1" customWidth="1"/>
    <col min="9926" max="9926" width="12.5703125" style="1" bestFit="1" customWidth="1"/>
    <col min="9927" max="9927" width="7.5703125" style="1" customWidth="1"/>
    <col min="9928" max="9928" width="11.85546875" style="1" customWidth="1"/>
    <col min="9929" max="9929" width="16.42578125" style="1" customWidth="1"/>
    <col min="9930" max="9930" width="17.42578125" style="1" customWidth="1"/>
    <col min="9931" max="9931" width="9.85546875" style="1" customWidth="1"/>
    <col min="9932" max="9933" width="11" style="1" bestFit="1" customWidth="1"/>
    <col min="9934" max="9934" width="10.42578125" style="1" customWidth="1"/>
    <col min="9935" max="9935" width="11" style="1" bestFit="1" customWidth="1"/>
    <col min="9936" max="9936" width="9.85546875" style="1" bestFit="1" customWidth="1"/>
    <col min="9937" max="9938" width="11" style="1" bestFit="1" customWidth="1"/>
    <col min="9939" max="9939" width="9.85546875" style="1" bestFit="1" customWidth="1"/>
    <col min="9940" max="10170" width="7.5703125" style="1"/>
    <col min="10171" max="10173" width="7.5703125" style="1" customWidth="1"/>
    <col min="10174" max="10174" width="24.140625" style="1" bestFit="1" customWidth="1"/>
    <col min="10175" max="10175" width="8.42578125" style="1" customWidth="1"/>
    <col min="10176" max="10177" width="10.5703125" style="1" customWidth="1"/>
    <col min="10178" max="10178" width="11" style="1" customWidth="1"/>
    <col min="10179" max="10179" width="12.42578125" style="1" customWidth="1"/>
    <col min="10180" max="10180" width="15.5703125" style="1" customWidth="1"/>
    <col min="10181" max="10181" width="7.5703125" style="1" customWidth="1"/>
    <col min="10182" max="10182" width="12.5703125" style="1" bestFit="1" customWidth="1"/>
    <col min="10183" max="10183" width="7.5703125" style="1" customWidth="1"/>
    <col min="10184" max="10184" width="11.85546875" style="1" customWidth="1"/>
    <col min="10185" max="10185" width="16.42578125" style="1" customWidth="1"/>
    <col min="10186" max="10186" width="17.42578125" style="1" customWidth="1"/>
    <col min="10187" max="10187" width="9.85546875" style="1" customWidth="1"/>
    <col min="10188" max="10189" width="11" style="1" bestFit="1" customWidth="1"/>
    <col min="10190" max="10190" width="10.42578125" style="1" customWidth="1"/>
    <col min="10191" max="10191" width="11" style="1" bestFit="1" customWidth="1"/>
    <col min="10192" max="10192" width="9.85546875" style="1" bestFit="1" customWidth="1"/>
    <col min="10193" max="10194" width="11" style="1" bestFit="1" customWidth="1"/>
    <col min="10195" max="10195" width="9.85546875" style="1" bestFit="1" customWidth="1"/>
    <col min="10196" max="10426" width="7.5703125" style="1"/>
    <col min="10427" max="10429" width="7.5703125" style="1" customWidth="1"/>
    <col min="10430" max="10430" width="24.140625" style="1" bestFit="1" customWidth="1"/>
    <col min="10431" max="10431" width="8.42578125" style="1" customWidth="1"/>
    <col min="10432" max="10433" width="10.5703125" style="1" customWidth="1"/>
    <col min="10434" max="10434" width="11" style="1" customWidth="1"/>
    <col min="10435" max="10435" width="12.42578125" style="1" customWidth="1"/>
    <col min="10436" max="10436" width="15.5703125" style="1" customWidth="1"/>
    <col min="10437" max="10437" width="7.5703125" style="1" customWidth="1"/>
    <col min="10438" max="10438" width="12.5703125" style="1" bestFit="1" customWidth="1"/>
    <col min="10439" max="10439" width="7.5703125" style="1" customWidth="1"/>
    <col min="10440" max="10440" width="11.85546875" style="1" customWidth="1"/>
    <col min="10441" max="10441" width="16.42578125" style="1" customWidth="1"/>
    <col min="10442" max="10442" width="17.42578125" style="1" customWidth="1"/>
    <col min="10443" max="10443" width="9.85546875" style="1" customWidth="1"/>
    <col min="10444" max="10445" width="11" style="1" bestFit="1" customWidth="1"/>
    <col min="10446" max="10446" width="10.42578125" style="1" customWidth="1"/>
    <col min="10447" max="10447" width="11" style="1" bestFit="1" customWidth="1"/>
    <col min="10448" max="10448" width="9.85546875" style="1" bestFit="1" customWidth="1"/>
    <col min="10449" max="10450" width="11" style="1" bestFit="1" customWidth="1"/>
    <col min="10451" max="10451" width="9.85546875" style="1" bestFit="1" customWidth="1"/>
    <col min="10452" max="10682" width="7.5703125" style="1"/>
    <col min="10683" max="10685" width="7.5703125" style="1" customWidth="1"/>
    <col min="10686" max="10686" width="24.140625" style="1" bestFit="1" customWidth="1"/>
    <col min="10687" max="10687" width="8.42578125" style="1" customWidth="1"/>
    <col min="10688" max="10689" width="10.5703125" style="1" customWidth="1"/>
    <col min="10690" max="10690" width="11" style="1" customWidth="1"/>
    <col min="10691" max="10691" width="12.42578125" style="1" customWidth="1"/>
    <col min="10692" max="10692" width="15.5703125" style="1" customWidth="1"/>
    <col min="10693" max="10693" width="7.5703125" style="1" customWidth="1"/>
    <col min="10694" max="10694" width="12.5703125" style="1" bestFit="1" customWidth="1"/>
    <col min="10695" max="10695" width="7.5703125" style="1" customWidth="1"/>
    <col min="10696" max="10696" width="11.85546875" style="1" customWidth="1"/>
    <col min="10697" max="10697" width="16.42578125" style="1" customWidth="1"/>
    <col min="10698" max="10698" width="17.42578125" style="1" customWidth="1"/>
    <col min="10699" max="10699" width="9.85546875" style="1" customWidth="1"/>
    <col min="10700" max="10701" width="11" style="1" bestFit="1" customWidth="1"/>
    <col min="10702" max="10702" width="10.42578125" style="1" customWidth="1"/>
    <col min="10703" max="10703" width="11" style="1" bestFit="1" customWidth="1"/>
    <col min="10704" max="10704" width="9.85546875" style="1" bestFit="1" customWidth="1"/>
    <col min="10705" max="10706" width="11" style="1" bestFit="1" customWidth="1"/>
    <col min="10707" max="10707" width="9.85546875" style="1" bestFit="1" customWidth="1"/>
    <col min="10708" max="10938" width="7.5703125" style="1"/>
    <col min="10939" max="10941" width="7.5703125" style="1" customWidth="1"/>
    <col min="10942" max="10942" width="24.140625" style="1" bestFit="1" customWidth="1"/>
    <col min="10943" max="10943" width="8.42578125" style="1" customWidth="1"/>
    <col min="10944" max="10945" width="10.5703125" style="1" customWidth="1"/>
    <col min="10946" max="10946" width="11" style="1" customWidth="1"/>
    <col min="10947" max="10947" width="12.42578125" style="1" customWidth="1"/>
    <col min="10948" max="10948" width="15.5703125" style="1" customWidth="1"/>
    <col min="10949" max="10949" width="7.5703125" style="1" customWidth="1"/>
    <col min="10950" max="10950" width="12.5703125" style="1" bestFit="1" customWidth="1"/>
    <col min="10951" max="10951" width="7.5703125" style="1" customWidth="1"/>
    <col min="10952" max="10952" width="11.85546875" style="1" customWidth="1"/>
    <col min="10953" max="10953" width="16.42578125" style="1" customWidth="1"/>
    <col min="10954" max="10954" width="17.42578125" style="1" customWidth="1"/>
    <col min="10955" max="10955" width="9.85546875" style="1" customWidth="1"/>
    <col min="10956" max="10957" width="11" style="1" bestFit="1" customWidth="1"/>
    <col min="10958" max="10958" width="10.42578125" style="1" customWidth="1"/>
    <col min="10959" max="10959" width="11" style="1" bestFit="1" customWidth="1"/>
    <col min="10960" max="10960" width="9.85546875" style="1" bestFit="1" customWidth="1"/>
    <col min="10961" max="10962" width="11" style="1" bestFit="1" customWidth="1"/>
    <col min="10963" max="10963" width="9.85546875" style="1" bestFit="1" customWidth="1"/>
    <col min="10964" max="11194" width="7.5703125" style="1"/>
    <col min="11195" max="11197" width="7.5703125" style="1" customWidth="1"/>
    <col min="11198" max="11198" width="24.140625" style="1" bestFit="1" customWidth="1"/>
    <col min="11199" max="11199" width="8.42578125" style="1" customWidth="1"/>
    <col min="11200" max="11201" width="10.5703125" style="1" customWidth="1"/>
    <col min="11202" max="11202" width="11" style="1" customWidth="1"/>
    <col min="11203" max="11203" width="12.42578125" style="1" customWidth="1"/>
    <col min="11204" max="11204" width="15.5703125" style="1" customWidth="1"/>
    <col min="11205" max="11205" width="7.5703125" style="1" customWidth="1"/>
    <col min="11206" max="11206" width="12.5703125" style="1" bestFit="1" customWidth="1"/>
    <col min="11207" max="11207" width="7.5703125" style="1" customWidth="1"/>
    <col min="11208" max="11208" width="11.85546875" style="1" customWidth="1"/>
    <col min="11209" max="11209" width="16.42578125" style="1" customWidth="1"/>
    <col min="11210" max="11210" width="17.42578125" style="1" customWidth="1"/>
    <col min="11211" max="11211" width="9.85546875" style="1" customWidth="1"/>
    <col min="11212" max="11213" width="11" style="1" bestFit="1" customWidth="1"/>
    <col min="11214" max="11214" width="10.42578125" style="1" customWidth="1"/>
    <col min="11215" max="11215" width="11" style="1" bestFit="1" customWidth="1"/>
    <col min="11216" max="11216" width="9.85546875" style="1" bestFit="1" customWidth="1"/>
    <col min="11217" max="11218" width="11" style="1" bestFit="1" customWidth="1"/>
    <col min="11219" max="11219" width="9.85546875" style="1" bestFit="1" customWidth="1"/>
    <col min="11220" max="11450" width="7.5703125" style="1"/>
    <col min="11451" max="11453" width="7.5703125" style="1" customWidth="1"/>
    <col min="11454" max="11454" width="24.140625" style="1" bestFit="1" customWidth="1"/>
    <col min="11455" max="11455" width="8.42578125" style="1" customWidth="1"/>
    <col min="11456" max="11457" width="10.5703125" style="1" customWidth="1"/>
    <col min="11458" max="11458" width="11" style="1" customWidth="1"/>
    <col min="11459" max="11459" width="12.42578125" style="1" customWidth="1"/>
    <col min="11460" max="11460" width="15.5703125" style="1" customWidth="1"/>
    <col min="11461" max="11461" width="7.5703125" style="1" customWidth="1"/>
    <col min="11462" max="11462" width="12.5703125" style="1" bestFit="1" customWidth="1"/>
    <col min="11463" max="11463" width="7.5703125" style="1" customWidth="1"/>
    <col min="11464" max="11464" width="11.85546875" style="1" customWidth="1"/>
    <col min="11465" max="11465" width="16.42578125" style="1" customWidth="1"/>
    <col min="11466" max="11466" width="17.42578125" style="1" customWidth="1"/>
    <col min="11467" max="11467" width="9.85546875" style="1" customWidth="1"/>
    <col min="11468" max="11469" width="11" style="1" bestFit="1" customWidth="1"/>
    <col min="11470" max="11470" width="10.42578125" style="1" customWidth="1"/>
    <col min="11471" max="11471" width="11" style="1" bestFit="1" customWidth="1"/>
    <col min="11472" max="11472" width="9.85546875" style="1" bestFit="1" customWidth="1"/>
    <col min="11473" max="11474" width="11" style="1" bestFit="1" customWidth="1"/>
    <col min="11475" max="11475" width="9.85546875" style="1" bestFit="1" customWidth="1"/>
    <col min="11476" max="11706" width="7.5703125" style="1"/>
    <col min="11707" max="11709" width="7.5703125" style="1" customWidth="1"/>
    <col min="11710" max="11710" width="24.140625" style="1" bestFit="1" customWidth="1"/>
    <col min="11711" max="11711" width="8.42578125" style="1" customWidth="1"/>
    <col min="11712" max="11713" width="10.5703125" style="1" customWidth="1"/>
    <col min="11714" max="11714" width="11" style="1" customWidth="1"/>
    <col min="11715" max="11715" width="12.42578125" style="1" customWidth="1"/>
    <col min="11716" max="11716" width="15.5703125" style="1" customWidth="1"/>
    <col min="11717" max="11717" width="7.5703125" style="1" customWidth="1"/>
    <col min="11718" max="11718" width="12.5703125" style="1" bestFit="1" customWidth="1"/>
    <col min="11719" max="11719" width="7.5703125" style="1" customWidth="1"/>
    <col min="11720" max="11720" width="11.85546875" style="1" customWidth="1"/>
    <col min="11721" max="11721" width="16.42578125" style="1" customWidth="1"/>
    <col min="11722" max="11722" width="17.42578125" style="1" customWidth="1"/>
    <col min="11723" max="11723" width="9.85546875" style="1" customWidth="1"/>
    <col min="11724" max="11725" width="11" style="1" bestFit="1" customWidth="1"/>
    <col min="11726" max="11726" width="10.42578125" style="1" customWidth="1"/>
    <col min="11727" max="11727" width="11" style="1" bestFit="1" customWidth="1"/>
    <col min="11728" max="11728" width="9.85546875" style="1" bestFit="1" customWidth="1"/>
    <col min="11729" max="11730" width="11" style="1" bestFit="1" customWidth="1"/>
    <col min="11731" max="11731" width="9.85546875" style="1" bestFit="1" customWidth="1"/>
    <col min="11732" max="11962" width="7.5703125" style="1"/>
    <col min="11963" max="11965" width="7.5703125" style="1" customWidth="1"/>
    <col min="11966" max="11966" width="24.140625" style="1" bestFit="1" customWidth="1"/>
    <col min="11967" max="11967" width="8.42578125" style="1" customWidth="1"/>
    <col min="11968" max="11969" width="10.5703125" style="1" customWidth="1"/>
    <col min="11970" max="11970" width="11" style="1" customWidth="1"/>
    <col min="11971" max="11971" width="12.42578125" style="1" customWidth="1"/>
    <col min="11972" max="11972" width="15.5703125" style="1" customWidth="1"/>
    <col min="11973" max="11973" width="7.5703125" style="1" customWidth="1"/>
    <col min="11974" max="11974" width="12.5703125" style="1" bestFit="1" customWidth="1"/>
    <col min="11975" max="11975" width="7.5703125" style="1" customWidth="1"/>
    <col min="11976" max="11976" width="11.85546875" style="1" customWidth="1"/>
    <col min="11977" max="11977" width="16.42578125" style="1" customWidth="1"/>
    <col min="11978" max="11978" width="17.42578125" style="1" customWidth="1"/>
    <col min="11979" max="11979" width="9.85546875" style="1" customWidth="1"/>
    <col min="11980" max="11981" width="11" style="1" bestFit="1" customWidth="1"/>
    <col min="11982" max="11982" width="10.42578125" style="1" customWidth="1"/>
    <col min="11983" max="11983" width="11" style="1" bestFit="1" customWidth="1"/>
    <col min="11984" max="11984" width="9.85546875" style="1" bestFit="1" customWidth="1"/>
    <col min="11985" max="11986" width="11" style="1" bestFit="1" customWidth="1"/>
    <col min="11987" max="11987" width="9.85546875" style="1" bestFit="1" customWidth="1"/>
    <col min="11988" max="12218" width="7.5703125" style="1"/>
    <col min="12219" max="12221" width="7.5703125" style="1" customWidth="1"/>
    <col min="12222" max="12222" width="24.140625" style="1" bestFit="1" customWidth="1"/>
    <col min="12223" max="12223" width="8.42578125" style="1" customWidth="1"/>
    <col min="12224" max="12225" width="10.5703125" style="1" customWidth="1"/>
    <col min="12226" max="12226" width="11" style="1" customWidth="1"/>
    <col min="12227" max="12227" width="12.42578125" style="1" customWidth="1"/>
    <col min="12228" max="12228" width="15.5703125" style="1" customWidth="1"/>
    <col min="12229" max="12229" width="7.5703125" style="1" customWidth="1"/>
    <col min="12230" max="12230" width="12.5703125" style="1" bestFit="1" customWidth="1"/>
    <col min="12231" max="12231" width="7.5703125" style="1" customWidth="1"/>
    <col min="12232" max="12232" width="11.85546875" style="1" customWidth="1"/>
    <col min="12233" max="12233" width="16.42578125" style="1" customWidth="1"/>
    <col min="12234" max="12234" width="17.42578125" style="1" customWidth="1"/>
    <col min="12235" max="12235" width="9.85546875" style="1" customWidth="1"/>
    <col min="12236" max="12237" width="11" style="1" bestFit="1" customWidth="1"/>
    <col min="12238" max="12238" width="10.42578125" style="1" customWidth="1"/>
    <col min="12239" max="12239" width="11" style="1" bestFit="1" customWidth="1"/>
    <col min="12240" max="12240" width="9.85546875" style="1" bestFit="1" customWidth="1"/>
    <col min="12241" max="12242" width="11" style="1" bestFit="1" customWidth="1"/>
    <col min="12243" max="12243" width="9.85546875" style="1" bestFit="1" customWidth="1"/>
    <col min="12244" max="12474" width="7.5703125" style="1"/>
    <col min="12475" max="12477" width="7.5703125" style="1" customWidth="1"/>
    <col min="12478" max="12478" width="24.140625" style="1" bestFit="1" customWidth="1"/>
    <col min="12479" max="12479" width="8.42578125" style="1" customWidth="1"/>
    <col min="12480" max="12481" width="10.5703125" style="1" customWidth="1"/>
    <col min="12482" max="12482" width="11" style="1" customWidth="1"/>
    <col min="12483" max="12483" width="12.42578125" style="1" customWidth="1"/>
    <col min="12484" max="12484" width="15.5703125" style="1" customWidth="1"/>
    <col min="12485" max="12485" width="7.5703125" style="1" customWidth="1"/>
    <col min="12486" max="12486" width="12.5703125" style="1" bestFit="1" customWidth="1"/>
    <col min="12487" max="12487" width="7.5703125" style="1" customWidth="1"/>
    <col min="12488" max="12488" width="11.85546875" style="1" customWidth="1"/>
    <col min="12489" max="12489" width="16.42578125" style="1" customWidth="1"/>
    <col min="12490" max="12490" width="17.42578125" style="1" customWidth="1"/>
    <col min="12491" max="12491" width="9.85546875" style="1" customWidth="1"/>
    <col min="12492" max="12493" width="11" style="1" bestFit="1" customWidth="1"/>
    <col min="12494" max="12494" width="10.42578125" style="1" customWidth="1"/>
    <col min="12495" max="12495" width="11" style="1" bestFit="1" customWidth="1"/>
    <col min="12496" max="12496" width="9.85546875" style="1" bestFit="1" customWidth="1"/>
    <col min="12497" max="12498" width="11" style="1" bestFit="1" customWidth="1"/>
    <col min="12499" max="12499" width="9.85546875" style="1" bestFit="1" customWidth="1"/>
    <col min="12500" max="12730" width="7.5703125" style="1"/>
    <col min="12731" max="12733" width="7.5703125" style="1" customWidth="1"/>
    <col min="12734" max="12734" width="24.140625" style="1" bestFit="1" customWidth="1"/>
    <col min="12735" max="12735" width="8.42578125" style="1" customWidth="1"/>
    <col min="12736" max="12737" width="10.5703125" style="1" customWidth="1"/>
    <col min="12738" max="12738" width="11" style="1" customWidth="1"/>
    <col min="12739" max="12739" width="12.42578125" style="1" customWidth="1"/>
    <col min="12740" max="12740" width="15.5703125" style="1" customWidth="1"/>
    <col min="12741" max="12741" width="7.5703125" style="1" customWidth="1"/>
    <col min="12742" max="12742" width="12.5703125" style="1" bestFit="1" customWidth="1"/>
    <col min="12743" max="12743" width="7.5703125" style="1" customWidth="1"/>
    <col min="12744" max="12744" width="11.85546875" style="1" customWidth="1"/>
    <col min="12745" max="12745" width="16.42578125" style="1" customWidth="1"/>
    <col min="12746" max="12746" width="17.42578125" style="1" customWidth="1"/>
    <col min="12747" max="12747" width="9.85546875" style="1" customWidth="1"/>
    <col min="12748" max="12749" width="11" style="1" bestFit="1" customWidth="1"/>
    <col min="12750" max="12750" width="10.42578125" style="1" customWidth="1"/>
    <col min="12751" max="12751" width="11" style="1" bestFit="1" customWidth="1"/>
    <col min="12752" max="12752" width="9.85546875" style="1" bestFit="1" customWidth="1"/>
    <col min="12753" max="12754" width="11" style="1" bestFit="1" customWidth="1"/>
    <col min="12755" max="12755" width="9.85546875" style="1" bestFit="1" customWidth="1"/>
    <col min="12756" max="12986" width="7.5703125" style="1"/>
    <col min="12987" max="12989" width="7.5703125" style="1" customWidth="1"/>
    <col min="12990" max="12990" width="24.140625" style="1" bestFit="1" customWidth="1"/>
    <col min="12991" max="12991" width="8.42578125" style="1" customWidth="1"/>
    <col min="12992" max="12993" width="10.5703125" style="1" customWidth="1"/>
    <col min="12994" max="12994" width="11" style="1" customWidth="1"/>
    <col min="12995" max="12995" width="12.42578125" style="1" customWidth="1"/>
    <col min="12996" max="12996" width="15.5703125" style="1" customWidth="1"/>
    <col min="12997" max="12997" width="7.5703125" style="1" customWidth="1"/>
    <col min="12998" max="12998" width="12.5703125" style="1" bestFit="1" customWidth="1"/>
    <col min="12999" max="12999" width="7.5703125" style="1" customWidth="1"/>
    <col min="13000" max="13000" width="11.85546875" style="1" customWidth="1"/>
    <col min="13001" max="13001" width="16.42578125" style="1" customWidth="1"/>
    <col min="13002" max="13002" width="17.42578125" style="1" customWidth="1"/>
    <col min="13003" max="13003" width="9.85546875" style="1" customWidth="1"/>
    <col min="13004" max="13005" width="11" style="1" bestFit="1" customWidth="1"/>
    <col min="13006" max="13006" width="10.42578125" style="1" customWidth="1"/>
    <col min="13007" max="13007" width="11" style="1" bestFit="1" customWidth="1"/>
    <col min="13008" max="13008" width="9.85546875" style="1" bestFit="1" customWidth="1"/>
    <col min="13009" max="13010" width="11" style="1" bestFit="1" customWidth="1"/>
    <col min="13011" max="13011" width="9.85546875" style="1" bestFit="1" customWidth="1"/>
    <col min="13012" max="13242" width="7.5703125" style="1"/>
    <col min="13243" max="13245" width="7.5703125" style="1" customWidth="1"/>
    <col min="13246" max="13246" width="24.140625" style="1" bestFit="1" customWidth="1"/>
    <col min="13247" max="13247" width="8.42578125" style="1" customWidth="1"/>
    <col min="13248" max="13249" width="10.5703125" style="1" customWidth="1"/>
    <col min="13250" max="13250" width="11" style="1" customWidth="1"/>
    <col min="13251" max="13251" width="12.42578125" style="1" customWidth="1"/>
    <col min="13252" max="13252" width="15.5703125" style="1" customWidth="1"/>
    <col min="13253" max="13253" width="7.5703125" style="1" customWidth="1"/>
    <col min="13254" max="13254" width="12.5703125" style="1" bestFit="1" customWidth="1"/>
    <col min="13255" max="13255" width="7.5703125" style="1" customWidth="1"/>
    <col min="13256" max="13256" width="11.85546875" style="1" customWidth="1"/>
    <col min="13257" max="13257" width="16.42578125" style="1" customWidth="1"/>
    <col min="13258" max="13258" width="17.42578125" style="1" customWidth="1"/>
    <col min="13259" max="13259" width="9.85546875" style="1" customWidth="1"/>
    <col min="13260" max="13261" width="11" style="1" bestFit="1" customWidth="1"/>
    <col min="13262" max="13262" width="10.42578125" style="1" customWidth="1"/>
    <col min="13263" max="13263" width="11" style="1" bestFit="1" customWidth="1"/>
    <col min="13264" max="13264" width="9.85546875" style="1" bestFit="1" customWidth="1"/>
    <col min="13265" max="13266" width="11" style="1" bestFit="1" customWidth="1"/>
    <col min="13267" max="13267" width="9.85546875" style="1" bestFit="1" customWidth="1"/>
    <col min="13268" max="13498" width="7.5703125" style="1"/>
    <col min="13499" max="13501" width="7.5703125" style="1" customWidth="1"/>
    <col min="13502" max="13502" width="24.140625" style="1" bestFit="1" customWidth="1"/>
    <col min="13503" max="13503" width="8.42578125" style="1" customWidth="1"/>
    <col min="13504" max="13505" width="10.5703125" style="1" customWidth="1"/>
    <col min="13506" max="13506" width="11" style="1" customWidth="1"/>
    <col min="13507" max="13507" width="12.42578125" style="1" customWidth="1"/>
    <col min="13508" max="13508" width="15.5703125" style="1" customWidth="1"/>
    <col min="13509" max="13509" width="7.5703125" style="1" customWidth="1"/>
    <col min="13510" max="13510" width="12.5703125" style="1" bestFit="1" customWidth="1"/>
    <col min="13511" max="13511" width="7.5703125" style="1" customWidth="1"/>
    <col min="13512" max="13512" width="11.85546875" style="1" customWidth="1"/>
    <col min="13513" max="13513" width="16.42578125" style="1" customWidth="1"/>
    <col min="13514" max="13514" width="17.42578125" style="1" customWidth="1"/>
    <col min="13515" max="13515" width="9.85546875" style="1" customWidth="1"/>
    <col min="13516" max="13517" width="11" style="1" bestFit="1" customWidth="1"/>
    <col min="13518" max="13518" width="10.42578125" style="1" customWidth="1"/>
    <col min="13519" max="13519" width="11" style="1" bestFit="1" customWidth="1"/>
    <col min="13520" max="13520" width="9.85546875" style="1" bestFit="1" customWidth="1"/>
    <col min="13521" max="13522" width="11" style="1" bestFit="1" customWidth="1"/>
    <col min="13523" max="13523" width="9.85546875" style="1" bestFit="1" customWidth="1"/>
    <col min="13524" max="13754" width="7.5703125" style="1"/>
    <col min="13755" max="13757" width="7.5703125" style="1" customWidth="1"/>
    <col min="13758" max="13758" width="24.140625" style="1" bestFit="1" customWidth="1"/>
    <col min="13759" max="13759" width="8.42578125" style="1" customWidth="1"/>
    <col min="13760" max="13761" width="10.5703125" style="1" customWidth="1"/>
    <col min="13762" max="13762" width="11" style="1" customWidth="1"/>
    <col min="13763" max="13763" width="12.42578125" style="1" customWidth="1"/>
    <col min="13764" max="13764" width="15.5703125" style="1" customWidth="1"/>
    <col min="13765" max="13765" width="7.5703125" style="1" customWidth="1"/>
    <col min="13766" max="13766" width="12.5703125" style="1" bestFit="1" customWidth="1"/>
    <col min="13767" max="13767" width="7.5703125" style="1" customWidth="1"/>
    <col min="13768" max="13768" width="11.85546875" style="1" customWidth="1"/>
    <col min="13769" max="13769" width="16.42578125" style="1" customWidth="1"/>
    <col min="13770" max="13770" width="17.42578125" style="1" customWidth="1"/>
    <col min="13771" max="13771" width="9.85546875" style="1" customWidth="1"/>
    <col min="13772" max="13773" width="11" style="1" bestFit="1" customWidth="1"/>
    <col min="13774" max="13774" width="10.42578125" style="1" customWidth="1"/>
    <col min="13775" max="13775" width="11" style="1" bestFit="1" customWidth="1"/>
    <col min="13776" max="13776" width="9.85546875" style="1" bestFit="1" customWidth="1"/>
    <col min="13777" max="13778" width="11" style="1" bestFit="1" customWidth="1"/>
    <col min="13779" max="13779" width="9.85546875" style="1" bestFit="1" customWidth="1"/>
    <col min="13780" max="14010" width="7.5703125" style="1"/>
    <col min="14011" max="14013" width="7.5703125" style="1" customWidth="1"/>
    <col min="14014" max="14014" width="24.140625" style="1" bestFit="1" customWidth="1"/>
    <col min="14015" max="14015" width="8.42578125" style="1" customWidth="1"/>
    <col min="14016" max="14017" width="10.5703125" style="1" customWidth="1"/>
    <col min="14018" max="14018" width="11" style="1" customWidth="1"/>
    <col min="14019" max="14019" width="12.42578125" style="1" customWidth="1"/>
    <col min="14020" max="14020" width="15.5703125" style="1" customWidth="1"/>
    <col min="14021" max="14021" width="7.5703125" style="1" customWidth="1"/>
    <col min="14022" max="14022" width="12.5703125" style="1" bestFit="1" customWidth="1"/>
    <col min="14023" max="14023" width="7.5703125" style="1" customWidth="1"/>
    <col min="14024" max="14024" width="11.85546875" style="1" customWidth="1"/>
    <col min="14025" max="14025" width="16.42578125" style="1" customWidth="1"/>
    <col min="14026" max="14026" width="17.42578125" style="1" customWidth="1"/>
    <col min="14027" max="14027" width="9.85546875" style="1" customWidth="1"/>
    <col min="14028" max="14029" width="11" style="1" bestFit="1" customWidth="1"/>
    <col min="14030" max="14030" width="10.42578125" style="1" customWidth="1"/>
    <col min="14031" max="14031" width="11" style="1" bestFit="1" customWidth="1"/>
    <col min="14032" max="14032" width="9.85546875" style="1" bestFit="1" customWidth="1"/>
    <col min="14033" max="14034" width="11" style="1" bestFit="1" customWidth="1"/>
    <col min="14035" max="14035" width="9.85546875" style="1" bestFit="1" customWidth="1"/>
    <col min="14036" max="14266" width="7.5703125" style="1"/>
    <col min="14267" max="14269" width="7.5703125" style="1" customWidth="1"/>
    <col min="14270" max="14270" width="24.140625" style="1" bestFit="1" customWidth="1"/>
    <col min="14271" max="14271" width="8.42578125" style="1" customWidth="1"/>
    <col min="14272" max="14273" width="10.5703125" style="1" customWidth="1"/>
    <col min="14274" max="14274" width="11" style="1" customWidth="1"/>
    <col min="14275" max="14275" width="12.42578125" style="1" customWidth="1"/>
    <col min="14276" max="14276" width="15.5703125" style="1" customWidth="1"/>
    <col min="14277" max="14277" width="7.5703125" style="1" customWidth="1"/>
    <col min="14278" max="14278" width="12.5703125" style="1" bestFit="1" customWidth="1"/>
    <col min="14279" max="14279" width="7.5703125" style="1" customWidth="1"/>
    <col min="14280" max="14280" width="11.85546875" style="1" customWidth="1"/>
    <col min="14281" max="14281" width="16.42578125" style="1" customWidth="1"/>
    <col min="14282" max="14282" width="17.42578125" style="1" customWidth="1"/>
    <col min="14283" max="14283" width="9.85546875" style="1" customWidth="1"/>
    <col min="14284" max="14285" width="11" style="1" bestFit="1" customWidth="1"/>
    <col min="14286" max="14286" width="10.42578125" style="1" customWidth="1"/>
    <col min="14287" max="14287" width="11" style="1" bestFit="1" customWidth="1"/>
    <col min="14288" max="14288" width="9.85546875" style="1" bestFit="1" customWidth="1"/>
    <col min="14289" max="14290" width="11" style="1" bestFit="1" customWidth="1"/>
    <col min="14291" max="14291" width="9.85546875" style="1" bestFit="1" customWidth="1"/>
    <col min="14292" max="14522" width="7.5703125" style="1"/>
    <col min="14523" max="14525" width="7.5703125" style="1" customWidth="1"/>
    <col min="14526" max="14526" width="24.140625" style="1" bestFit="1" customWidth="1"/>
    <col min="14527" max="14527" width="8.42578125" style="1" customWidth="1"/>
    <col min="14528" max="14529" width="10.5703125" style="1" customWidth="1"/>
    <col min="14530" max="14530" width="11" style="1" customWidth="1"/>
    <col min="14531" max="14531" width="12.42578125" style="1" customWidth="1"/>
    <col min="14532" max="14532" width="15.5703125" style="1" customWidth="1"/>
    <col min="14533" max="14533" width="7.5703125" style="1" customWidth="1"/>
    <col min="14534" max="14534" width="12.5703125" style="1" bestFit="1" customWidth="1"/>
    <col min="14535" max="14535" width="7.5703125" style="1" customWidth="1"/>
    <col min="14536" max="14536" width="11.85546875" style="1" customWidth="1"/>
    <col min="14537" max="14537" width="16.42578125" style="1" customWidth="1"/>
    <col min="14538" max="14538" width="17.42578125" style="1" customWidth="1"/>
    <col min="14539" max="14539" width="9.85546875" style="1" customWidth="1"/>
    <col min="14540" max="14541" width="11" style="1" bestFit="1" customWidth="1"/>
    <col min="14542" max="14542" width="10.42578125" style="1" customWidth="1"/>
    <col min="14543" max="14543" width="11" style="1" bestFit="1" customWidth="1"/>
    <col min="14544" max="14544" width="9.85546875" style="1" bestFit="1" customWidth="1"/>
    <col min="14545" max="14546" width="11" style="1" bestFit="1" customWidth="1"/>
    <col min="14547" max="14547" width="9.85546875" style="1" bestFit="1" customWidth="1"/>
    <col min="14548" max="14778" width="7.5703125" style="1"/>
    <col min="14779" max="14781" width="7.5703125" style="1" customWidth="1"/>
    <col min="14782" max="14782" width="24.140625" style="1" bestFit="1" customWidth="1"/>
    <col min="14783" max="14783" width="8.42578125" style="1" customWidth="1"/>
    <col min="14784" max="14785" width="10.5703125" style="1" customWidth="1"/>
    <col min="14786" max="14786" width="11" style="1" customWidth="1"/>
    <col min="14787" max="14787" width="12.42578125" style="1" customWidth="1"/>
    <col min="14788" max="14788" width="15.5703125" style="1" customWidth="1"/>
    <col min="14789" max="14789" width="7.5703125" style="1" customWidth="1"/>
    <col min="14790" max="14790" width="12.5703125" style="1" bestFit="1" customWidth="1"/>
    <col min="14791" max="14791" width="7.5703125" style="1" customWidth="1"/>
    <col min="14792" max="14792" width="11.85546875" style="1" customWidth="1"/>
    <col min="14793" max="14793" width="16.42578125" style="1" customWidth="1"/>
    <col min="14794" max="14794" width="17.42578125" style="1" customWidth="1"/>
    <col min="14795" max="14795" width="9.85546875" style="1" customWidth="1"/>
    <col min="14796" max="14797" width="11" style="1" bestFit="1" customWidth="1"/>
    <col min="14798" max="14798" width="10.42578125" style="1" customWidth="1"/>
    <col min="14799" max="14799" width="11" style="1" bestFit="1" customWidth="1"/>
    <col min="14800" max="14800" width="9.85546875" style="1" bestFit="1" customWidth="1"/>
    <col min="14801" max="14802" width="11" style="1" bestFit="1" customWidth="1"/>
    <col min="14803" max="14803" width="9.85546875" style="1" bestFit="1" customWidth="1"/>
    <col min="14804" max="15034" width="7.5703125" style="1"/>
    <col min="15035" max="15037" width="7.5703125" style="1" customWidth="1"/>
    <col min="15038" max="15038" width="24.140625" style="1" bestFit="1" customWidth="1"/>
    <col min="15039" max="15039" width="8.42578125" style="1" customWidth="1"/>
    <col min="15040" max="15041" width="10.5703125" style="1" customWidth="1"/>
    <col min="15042" max="15042" width="11" style="1" customWidth="1"/>
    <col min="15043" max="15043" width="12.42578125" style="1" customWidth="1"/>
    <col min="15044" max="15044" width="15.5703125" style="1" customWidth="1"/>
    <col min="15045" max="15045" width="7.5703125" style="1" customWidth="1"/>
    <col min="15046" max="15046" width="12.5703125" style="1" bestFit="1" customWidth="1"/>
    <col min="15047" max="15047" width="7.5703125" style="1" customWidth="1"/>
    <col min="15048" max="15048" width="11.85546875" style="1" customWidth="1"/>
    <col min="15049" max="15049" width="16.42578125" style="1" customWidth="1"/>
    <col min="15050" max="15050" width="17.42578125" style="1" customWidth="1"/>
    <col min="15051" max="15051" width="9.85546875" style="1" customWidth="1"/>
    <col min="15052" max="15053" width="11" style="1" bestFit="1" customWidth="1"/>
    <col min="15054" max="15054" width="10.42578125" style="1" customWidth="1"/>
    <col min="15055" max="15055" width="11" style="1" bestFit="1" customWidth="1"/>
    <col min="15056" max="15056" width="9.85546875" style="1" bestFit="1" customWidth="1"/>
    <col min="15057" max="15058" width="11" style="1" bestFit="1" customWidth="1"/>
    <col min="15059" max="15059" width="9.85546875" style="1" bestFit="1" customWidth="1"/>
    <col min="15060" max="15290" width="7.5703125" style="1"/>
    <col min="15291" max="15293" width="7.5703125" style="1" customWidth="1"/>
    <col min="15294" max="15294" width="24.140625" style="1" bestFit="1" customWidth="1"/>
    <col min="15295" max="15295" width="8.42578125" style="1" customWidth="1"/>
    <col min="15296" max="15297" width="10.5703125" style="1" customWidth="1"/>
    <col min="15298" max="15298" width="11" style="1" customWidth="1"/>
    <col min="15299" max="15299" width="12.42578125" style="1" customWidth="1"/>
    <col min="15300" max="15300" width="15.5703125" style="1" customWidth="1"/>
    <col min="15301" max="15301" width="7.5703125" style="1" customWidth="1"/>
    <col min="15302" max="15302" width="12.5703125" style="1" bestFit="1" customWidth="1"/>
    <col min="15303" max="15303" width="7.5703125" style="1" customWidth="1"/>
    <col min="15304" max="15304" width="11.85546875" style="1" customWidth="1"/>
    <col min="15305" max="15305" width="16.42578125" style="1" customWidth="1"/>
    <col min="15306" max="15306" width="17.42578125" style="1" customWidth="1"/>
    <col min="15307" max="15307" width="9.85546875" style="1" customWidth="1"/>
    <col min="15308" max="15309" width="11" style="1" bestFit="1" customWidth="1"/>
    <col min="15310" max="15310" width="10.42578125" style="1" customWidth="1"/>
    <col min="15311" max="15311" width="11" style="1" bestFit="1" customWidth="1"/>
    <col min="15312" max="15312" width="9.85546875" style="1" bestFit="1" customWidth="1"/>
    <col min="15313" max="15314" width="11" style="1" bestFit="1" customWidth="1"/>
    <col min="15315" max="15315" width="9.85546875" style="1" bestFit="1" customWidth="1"/>
    <col min="15316" max="15546" width="7.5703125" style="1"/>
    <col min="15547" max="15549" width="7.5703125" style="1" customWidth="1"/>
    <col min="15550" max="15550" width="24.140625" style="1" bestFit="1" customWidth="1"/>
    <col min="15551" max="15551" width="8.42578125" style="1" customWidth="1"/>
    <col min="15552" max="15553" width="10.5703125" style="1" customWidth="1"/>
    <col min="15554" max="15554" width="11" style="1" customWidth="1"/>
    <col min="15555" max="15555" width="12.42578125" style="1" customWidth="1"/>
    <col min="15556" max="15556" width="15.5703125" style="1" customWidth="1"/>
    <col min="15557" max="15557" width="7.5703125" style="1" customWidth="1"/>
    <col min="15558" max="15558" width="12.5703125" style="1" bestFit="1" customWidth="1"/>
    <col min="15559" max="15559" width="7.5703125" style="1" customWidth="1"/>
    <col min="15560" max="15560" width="11.85546875" style="1" customWidth="1"/>
    <col min="15561" max="15561" width="16.42578125" style="1" customWidth="1"/>
    <col min="15562" max="15562" width="17.42578125" style="1" customWidth="1"/>
    <col min="15563" max="15563" width="9.85546875" style="1" customWidth="1"/>
    <col min="15564" max="15565" width="11" style="1" bestFit="1" customWidth="1"/>
    <col min="15566" max="15566" width="10.42578125" style="1" customWidth="1"/>
    <col min="15567" max="15567" width="11" style="1" bestFit="1" customWidth="1"/>
    <col min="15568" max="15568" width="9.85546875" style="1" bestFit="1" customWidth="1"/>
    <col min="15569" max="15570" width="11" style="1" bestFit="1" customWidth="1"/>
    <col min="15571" max="15571" width="9.85546875" style="1" bestFit="1" customWidth="1"/>
    <col min="15572" max="15802" width="7.5703125" style="1"/>
    <col min="15803" max="15805" width="7.5703125" style="1" customWidth="1"/>
    <col min="15806" max="15806" width="24.140625" style="1" bestFit="1" customWidth="1"/>
    <col min="15807" max="15807" width="8.42578125" style="1" customWidth="1"/>
    <col min="15808" max="15809" width="10.5703125" style="1" customWidth="1"/>
    <col min="15810" max="15810" width="11" style="1" customWidth="1"/>
    <col min="15811" max="15811" width="12.42578125" style="1" customWidth="1"/>
    <col min="15812" max="15812" width="15.5703125" style="1" customWidth="1"/>
    <col min="15813" max="15813" width="7.5703125" style="1" customWidth="1"/>
    <col min="15814" max="15814" width="12.5703125" style="1" bestFit="1" customWidth="1"/>
    <col min="15815" max="15815" width="7.5703125" style="1" customWidth="1"/>
    <col min="15816" max="15816" width="11.85546875" style="1" customWidth="1"/>
    <col min="15817" max="15817" width="16.42578125" style="1" customWidth="1"/>
    <col min="15818" max="15818" width="17.42578125" style="1" customWidth="1"/>
    <col min="15819" max="15819" width="9.85546875" style="1" customWidth="1"/>
    <col min="15820" max="15821" width="11" style="1" bestFit="1" customWidth="1"/>
    <col min="15822" max="15822" width="10.42578125" style="1" customWidth="1"/>
    <col min="15823" max="15823" width="11" style="1" bestFit="1" customWidth="1"/>
    <col min="15824" max="15824" width="9.85546875" style="1" bestFit="1" customWidth="1"/>
    <col min="15825" max="15826" width="11" style="1" bestFit="1" customWidth="1"/>
    <col min="15827" max="15827" width="9.85546875" style="1" bestFit="1" customWidth="1"/>
    <col min="15828" max="16058" width="7.5703125" style="1"/>
    <col min="16059" max="16061" width="7.5703125" style="1" customWidth="1"/>
    <col min="16062" max="16062" width="24.140625" style="1" bestFit="1" customWidth="1"/>
    <col min="16063" max="16063" width="8.42578125" style="1" customWidth="1"/>
    <col min="16064" max="16065" width="10.5703125" style="1" customWidth="1"/>
    <col min="16066" max="16066" width="11" style="1" customWidth="1"/>
    <col min="16067" max="16067" width="12.42578125" style="1" customWidth="1"/>
    <col min="16068" max="16068" width="15.5703125" style="1" customWidth="1"/>
    <col min="16069" max="16069" width="7.5703125" style="1" customWidth="1"/>
    <col min="16070" max="16070" width="12.5703125" style="1" bestFit="1" customWidth="1"/>
    <col min="16071" max="16071" width="7.5703125" style="1" customWidth="1"/>
    <col min="16072" max="16072" width="11.85546875" style="1" customWidth="1"/>
    <col min="16073" max="16073" width="16.42578125" style="1" customWidth="1"/>
    <col min="16074" max="16074" width="17.42578125" style="1" customWidth="1"/>
    <col min="16075" max="16075" width="9.85546875" style="1" customWidth="1"/>
    <col min="16076" max="16077" width="11" style="1" bestFit="1" customWidth="1"/>
    <col min="16078" max="16078" width="10.42578125" style="1" customWidth="1"/>
    <col min="16079" max="16079" width="11" style="1" bestFit="1" customWidth="1"/>
    <col min="16080" max="16080" width="9.85546875" style="1" bestFit="1" customWidth="1"/>
    <col min="16081" max="16082" width="11" style="1" bestFit="1" customWidth="1"/>
    <col min="16083" max="16083" width="9.85546875" style="1" bestFit="1" customWidth="1"/>
    <col min="16084" max="16384" width="7.5703125" style="1"/>
  </cols>
  <sheetData>
    <row r="1" spans="1:18" ht="72.75" customHeight="1">
      <c r="A1" s="128" t="s">
        <v>987</v>
      </c>
      <c r="B1" s="129"/>
      <c r="C1" s="129"/>
      <c r="D1" s="129"/>
      <c r="E1" s="129"/>
      <c r="F1" s="129"/>
      <c r="G1" s="129"/>
      <c r="H1" s="129"/>
      <c r="I1" s="129"/>
      <c r="J1" s="129"/>
      <c r="K1" s="129"/>
      <c r="L1" s="129"/>
      <c r="M1" s="129"/>
      <c r="N1" s="129"/>
      <c r="O1" s="129"/>
      <c r="P1" s="129"/>
      <c r="Q1" s="129"/>
      <c r="R1" s="129"/>
    </row>
    <row r="2" spans="1:18" ht="75.75" customHeight="1">
      <c r="A2" s="147"/>
      <c r="B2" s="147"/>
      <c r="C2" s="147"/>
      <c r="D2" s="147"/>
      <c r="E2" s="148" t="s">
        <v>872</v>
      </c>
      <c r="F2" s="147"/>
      <c r="G2" s="147"/>
      <c r="H2" s="147"/>
      <c r="I2" s="147"/>
      <c r="J2" s="147"/>
      <c r="K2" s="147"/>
      <c r="L2" s="147"/>
    </row>
    <row r="3" spans="1:18" s="102" customFormat="1" ht="15.75" customHeight="1">
      <c r="A3" s="195" t="s">
        <v>558</v>
      </c>
      <c r="B3" s="196"/>
      <c r="C3" s="196"/>
      <c r="D3" s="196"/>
      <c r="E3" s="197"/>
      <c r="F3" s="197"/>
      <c r="G3" s="197"/>
      <c r="H3" s="197"/>
      <c r="I3" s="197"/>
      <c r="J3" s="197"/>
      <c r="K3" s="197"/>
      <c r="L3" s="197"/>
      <c r="M3" s="197"/>
      <c r="N3" s="197"/>
      <c r="O3" s="197"/>
      <c r="P3" s="197"/>
      <c r="Q3" s="197"/>
      <c r="R3" s="197"/>
    </row>
    <row r="4" spans="1:18" s="102" customFormat="1">
      <c r="A4" s="168">
        <v>1</v>
      </c>
      <c r="B4" s="168"/>
      <c r="C4" s="168"/>
      <c r="D4" s="168"/>
      <c r="E4" s="169" t="s">
        <v>559</v>
      </c>
      <c r="F4" s="170"/>
      <c r="G4" s="170"/>
      <c r="H4" s="170"/>
      <c r="I4" s="170"/>
      <c r="J4" s="170"/>
      <c r="K4" s="170"/>
      <c r="L4" s="170"/>
      <c r="M4" s="170"/>
      <c r="N4" s="170"/>
      <c r="O4" s="170"/>
      <c r="P4" s="171"/>
      <c r="Q4" s="171"/>
      <c r="R4" s="171"/>
    </row>
    <row r="5" spans="1:18" s="102" customFormat="1">
      <c r="A5" s="168">
        <v>2</v>
      </c>
      <c r="B5" s="168"/>
      <c r="C5" s="168"/>
      <c r="D5" s="168"/>
      <c r="E5" s="169" t="s">
        <v>560</v>
      </c>
      <c r="F5" s="170"/>
      <c r="G5" s="170"/>
      <c r="H5" s="170"/>
      <c r="I5" s="170"/>
      <c r="J5" s="170"/>
      <c r="K5" s="170"/>
      <c r="L5" s="170"/>
      <c r="M5" s="170"/>
      <c r="N5" s="170"/>
      <c r="O5" s="170"/>
      <c r="P5" s="171"/>
      <c r="Q5" s="171"/>
      <c r="R5" s="171"/>
    </row>
    <row r="6" spans="1:18" s="102" customFormat="1">
      <c r="A6" s="168">
        <v>3</v>
      </c>
      <c r="B6" s="168"/>
      <c r="C6" s="168"/>
      <c r="D6" s="168"/>
      <c r="E6" s="169" t="s">
        <v>714</v>
      </c>
      <c r="F6" s="170"/>
      <c r="G6" s="170"/>
      <c r="H6" s="170"/>
      <c r="I6" s="170"/>
      <c r="J6" s="170"/>
      <c r="K6" s="170"/>
      <c r="L6" s="170"/>
      <c r="M6" s="170"/>
      <c r="N6" s="170"/>
      <c r="O6" s="170"/>
      <c r="P6" s="171"/>
      <c r="Q6" s="171"/>
      <c r="R6" s="171"/>
    </row>
    <row r="7" spans="1:18" s="102" customFormat="1" ht="48" customHeight="1">
      <c r="A7" s="168">
        <v>4</v>
      </c>
      <c r="B7" s="168"/>
      <c r="C7" s="168"/>
      <c r="D7" s="168"/>
      <c r="E7" s="169" t="s">
        <v>873</v>
      </c>
      <c r="F7" s="170"/>
      <c r="G7" s="170"/>
      <c r="H7" s="170"/>
      <c r="I7" s="170"/>
      <c r="J7" s="170"/>
      <c r="K7" s="170"/>
      <c r="L7" s="170"/>
      <c r="M7" s="170"/>
      <c r="N7" s="170"/>
      <c r="O7" s="170"/>
      <c r="P7" s="171"/>
      <c r="Q7" s="171"/>
      <c r="R7" s="171"/>
    </row>
    <row r="8" spans="1:18">
      <c r="A8" s="192"/>
      <c r="B8" s="198"/>
      <c r="C8" s="198"/>
      <c r="D8" s="198"/>
      <c r="E8" s="198"/>
      <c r="F8" s="198"/>
      <c r="G8" s="198"/>
      <c r="H8" s="198"/>
      <c r="I8" s="198"/>
      <c r="J8" s="198"/>
      <c r="K8" s="198"/>
      <c r="L8" s="198"/>
      <c r="M8" s="198"/>
      <c r="N8" s="198"/>
      <c r="O8" s="198"/>
      <c r="P8" s="198"/>
      <c r="Q8" s="198"/>
      <c r="R8" s="198"/>
    </row>
    <row r="9" spans="1:18" s="2" customFormat="1" ht="29.25" customHeight="1">
      <c r="A9" s="186" t="s">
        <v>715</v>
      </c>
      <c r="B9" s="186"/>
      <c r="C9" s="187"/>
      <c r="D9" s="187"/>
      <c r="E9" s="187"/>
      <c r="F9" s="187"/>
      <c r="G9" s="187"/>
      <c r="H9" s="187"/>
      <c r="I9" s="187"/>
      <c r="J9" s="187"/>
      <c r="K9" s="187"/>
      <c r="L9" s="187"/>
      <c r="M9" s="187"/>
      <c r="N9" s="187"/>
      <c r="O9" s="187"/>
      <c r="P9" s="84"/>
      <c r="Q9" s="84"/>
      <c r="R9" s="85" t="s">
        <v>716</v>
      </c>
    </row>
    <row r="10" spans="1:18">
      <c r="A10" s="188" t="s">
        <v>31</v>
      </c>
      <c r="B10" s="5"/>
      <c r="C10" s="188" t="s">
        <v>0</v>
      </c>
      <c r="D10" s="188"/>
      <c r="E10" s="188"/>
      <c r="F10" s="188" t="s">
        <v>30</v>
      </c>
      <c r="G10" s="188"/>
      <c r="H10" s="188"/>
      <c r="I10" s="188"/>
      <c r="J10" s="188"/>
      <c r="K10" s="189"/>
      <c r="L10" s="188" t="s">
        <v>1</v>
      </c>
      <c r="M10" s="188" t="s">
        <v>2</v>
      </c>
      <c r="N10" s="191" t="s">
        <v>59</v>
      </c>
      <c r="O10" s="191" t="s">
        <v>3</v>
      </c>
      <c r="P10" s="47"/>
      <c r="Q10" s="47"/>
      <c r="R10" s="47"/>
    </row>
    <row r="11" spans="1:18" ht="56.25">
      <c r="A11" s="189"/>
      <c r="B11" s="18" t="s">
        <v>76</v>
      </c>
      <c r="C11" s="190"/>
      <c r="D11" s="190"/>
      <c r="E11" s="190"/>
      <c r="F11" s="11" t="s">
        <v>4</v>
      </c>
      <c r="G11" s="11" t="s">
        <v>5</v>
      </c>
      <c r="H11" s="11" t="s">
        <v>6</v>
      </c>
      <c r="I11" s="13" t="s">
        <v>7</v>
      </c>
      <c r="J11" s="11" t="s">
        <v>8</v>
      </c>
      <c r="K11" s="11" t="s">
        <v>29</v>
      </c>
      <c r="L11" s="189"/>
      <c r="M11" s="189"/>
      <c r="N11" s="189"/>
      <c r="O11" s="189"/>
      <c r="P11" s="91" t="s">
        <v>613</v>
      </c>
      <c r="Q11" s="92" t="s">
        <v>617</v>
      </c>
      <c r="R11" s="47"/>
    </row>
    <row r="12" spans="1:18" ht="26.25">
      <c r="A12" s="19" t="s">
        <v>9</v>
      </c>
      <c r="B12" s="20">
        <v>132</v>
      </c>
      <c r="C12" s="183" t="s">
        <v>60</v>
      </c>
      <c r="D12" s="184"/>
      <c r="E12" s="185"/>
      <c r="F12" s="21">
        <v>1700</v>
      </c>
      <c r="G12" s="21">
        <v>700</v>
      </c>
      <c r="H12" s="21"/>
      <c r="I12" s="22"/>
      <c r="J12" s="23" t="s">
        <v>93</v>
      </c>
      <c r="K12" s="21"/>
      <c r="L12" s="19"/>
      <c r="M12" s="19">
        <v>1</v>
      </c>
      <c r="N12" s="19"/>
      <c r="O12" s="19" t="s">
        <v>561</v>
      </c>
      <c r="P12" s="47"/>
      <c r="Q12" s="47"/>
      <c r="R12" s="47"/>
    </row>
    <row r="13" spans="1:18" ht="27" customHeight="1">
      <c r="A13" s="5" t="s">
        <v>615</v>
      </c>
      <c r="B13" s="5"/>
      <c r="C13" s="166" t="s">
        <v>640</v>
      </c>
      <c r="D13" s="167"/>
      <c r="E13" s="167"/>
      <c r="F13" s="155"/>
      <c r="G13" s="155"/>
      <c r="H13" s="155"/>
      <c r="I13" s="155"/>
      <c r="J13" s="155"/>
      <c r="K13" s="155"/>
      <c r="L13" s="156"/>
      <c r="M13" s="5">
        <v>1</v>
      </c>
      <c r="N13" s="33"/>
      <c r="O13" s="33"/>
      <c r="P13" s="47"/>
      <c r="Q13" s="74" t="s">
        <v>584</v>
      </c>
      <c r="R13" s="47"/>
    </row>
    <row r="14" spans="1:18" ht="27" customHeight="1">
      <c r="A14" s="5" t="s">
        <v>615</v>
      </c>
      <c r="B14" s="5"/>
      <c r="C14" s="166" t="s">
        <v>641</v>
      </c>
      <c r="D14" s="167"/>
      <c r="E14" s="167"/>
      <c r="F14" s="155"/>
      <c r="G14" s="155"/>
      <c r="H14" s="155"/>
      <c r="I14" s="155"/>
      <c r="J14" s="155"/>
      <c r="K14" s="155"/>
      <c r="L14" s="156"/>
      <c r="M14" s="5">
        <v>1</v>
      </c>
      <c r="N14" s="33"/>
      <c r="O14" s="33"/>
      <c r="P14" s="47"/>
      <c r="Q14" s="74" t="s">
        <v>584</v>
      </c>
      <c r="R14" s="47"/>
    </row>
    <row r="15" spans="1:18">
      <c r="A15" s="19"/>
      <c r="B15" s="20"/>
      <c r="C15" s="81"/>
      <c r="D15" s="82"/>
      <c r="E15" s="83"/>
      <c r="F15" s="21"/>
      <c r="G15" s="21"/>
      <c r="H15" s="21"/>
      <c r="I15" s="22"/>
      <c r="J15" s="23"/>
      <c r="K15" s="21"/>
      <c r="L15" s="19"/>
      <c r="M15" s="19"/>
      <c r="N15" s="19"/>
      <c r="O15" s="19"/>
      <c r="P15" s="47"/>
      <c r="Q15" s="47"/>
      <c r="R15" s="47"/>
    </row>
    <row r="16" spans="1:18" ht="26.25">
      <c r="A16" s="19" t="s">
        <v>42</v>
      </c>
      <c r="B16" s="20">
        <v>131</v>
      </c>
      <c r="C16" s="183" t="s">
        <v>61</v>
      </c>
      <c r="D16" s="184"/>
      <c r="E16" s="185"/>
      <c r="F16" s="21">
        <v>1700</v>
      </c>
      <c r="G16" s="21">
        <v>1000</v>
      </c>
      <c r="H16" s="21">
        <v>1100</v>
      </c>
      <c r="I16" s="22">
        <f>SUM(F16/1000*G16/1000*(H16-150)/1000)</f>
        <v>1.615</v>
      </c>
      <c r="J16" s="23">
        <v>65</v>
      </c>
      <c r="K16" s="21"/>
      <c r="L16" s="19"/>
      <c r="M16" s="19">
        <v>1</v>
      </c>
      <c r="N16" s="19"/>
      <c r="O16" s="19" t="s">
        <v>561</v>
      </c>
      <c r="P16" s="47"/>
      <c r="Q16" s="47"/>
      <c r="R16" s="47"/>
    </row>
    <row r="17" spans="1:18">
      <c r="A17" s="24" t="s">
        <v>43</v>
      </c>
      <c r="B17" s="25"/>
      <c r="C17" s="154" t="s">
        <v>94</v>
      </c>
      <c r="D17" s="155"/>
      <c r="E17" s="156"/>
      <c r="F17" s="26"/>
      <c r="G17" s="26"/>
      <c r="H17" s="26"/>
      <c r="I17" s="27"/>
      <c r="J17" s="6"/>
      <c r="K17" s="26"/>
      <c r="L17" s="24"/>
      <c r="M17" s="24">
        <v>1</v>
      </c>
      <c r="N17" s="24"/>
      <c r="O17" s="24" t="s">
        <v>561</v>
      </c>
      <c r="P17" s="47"/>
      <c r="Q17" s="47"/>
      <c r="R17" s="47"/>
    </row>
    <row r="18" spans="1:18">
      <c r="A18" s="24" t="s">
        <v>45</v>
      </c>
      <c r="B18" s="25"/>
      <c r="C18" s="154" t="s">
        <v>95</v>
      </c>
      <c r="D18" s="155"/>
      <c r="E18" s="156"/>
      <c r="F18" s="26"/>
      <c r="G18" s="26"/>
      <c r="H18" s="26"/>
      <c r="I18" s="27"/>
      <c r="J18" s="6"/>
      <c r="K18" s="26"/>
      <c r="L18" s="24"/>
      <c r="M18" s="24">
        <v>2</v>
      </c>
      <c r="N18" s="24"/>
      <c r="O18" s="24" t="s">
        <v>561</v>
      </c>
      <c r="P18" s="47"/>
      <c r="Q18" s="47"/>
      <c r="R18" s="47"/>
    </row>
    <row r="19" spans="1:18">
      <c r="A19" s="24" t="s">
        <v>46</v>
      </c>
      <c r="B19" s="25"/>
      <c r="C19" s="154" t="s">
        <v>10</v>
      </c>
      <c r="D19" s="155"/>
      <c r="E19" s="156"/>
      <c r="F19" s="26"/>
      <c r="G19" s="26"/>
      <c r="H19" s="26"/>
      <c r="I19" s="27"/>
      <c r="J19" s="6"/>
      <c r="K19" s="26"/>
      <c r="L19" s="24"/>
      <c r="M19" s="24">
        <v>1</v>
      </c>
      <c r="N19" s="24"/>
      <c r="O19" s="24" t="s">
        <v>561</v>
      </c>
      <c r="P19" s="47"/>
      <c r="Q19" s="47"/>
      <c r="R19" s="47"/>
    </row>
    <row r="20" spans="1:18">
      <c r="A20" s="24" t="s">
        <v>47</v>
      </c>
      <c r="B20" s="25"/>
      <c r="C20" s="154" t="s">
        <v>96</v>
      </c>
      <c r="D20" s="155"/>
      <c r="E20" s="156"/>
      <c r="F20" s="26"/>
      <c r="G20" s="26"/>
      <c r="H20" s="26"/>
      <c r="I20" s="27"/>
      <c r="J20" s="6"/>
      <c r="K20" s="26"/>
      <c r="L20" s="24"/>
      <c r="M20" s="24">
        <v>1</v>
      </c>
      <c r="N20" s="24"/>
      <c r="O20" s="24" t="s">
        <v>561</v>
      </c>
      <c r="P20" s="47"/>
      <c r="Q20" s="47"/>
      <c r="R20" s="47"/>
    </row>
    <row r="21" spans="1:18">
      <c r="A21" s="24" t="s">
        <v>48</v>
      </c>
      <c r="B21" s="25"/>
      <c r="C21" s="154" t="s">
        <v>44</v>
      </c>
      <c r="D21" s="155"/>
      <c r="E21" s="156"/>
      <c r="F21" s="26"/>
      <c r="G21" s="26"/>
      <c r="H21" s="26"/>
      <c r="I21" s="27"/>
      <c r="J21" s="6"/>
      <c r="K21" s="26"/>
      <c r="L21" s="24"/>
      <c r="M21" s="24">
        <v>8</v>
      </c>
      <c r="N21" s="24"/>
      <c r="O21" s="24" t="s">
        <v>561</v>
      </c>
      <c r="P21" s="47"/>
      <c r="Q21" s="47"/>
      <c r="R21" s="47"/>
    </row>
    <row r="22" spans="1:18">
      <c r="A22" s="24" t="s">
        <v>49</v>
      </c>
      <c r="B22" s="25"/>
      <c r="C22" s="154" t="s">
        <v>101</v>
      </c>
      <c r="D22" s="155"/>
      <c r="E22" s="156"/>
      <c r="F22" s="26"/>
      <c r="G22" s="26"/>
      <c r="H22" s="26"/>
      <c r="I22" s="27"/>
      <c r="J22" s="6"/>
      <c r="K22" s="26"/>
      <c r="L22" s="24"/>
      <c r="M22" s="24">
        <v>1</v>
      </c>
      <c r="N22" s="24"/>
      <c r="O22" s="24" t="s">
        <v>561</v>
      </c>
      <c r="P22" s="47"/>
      <c r="Q22" s="47"/>
      <c r="R22" s="47"/>
    </row>
    <row r="23" spans="1:18">
      <c r="A23" s="24" t="s">
        <v>50</v>
      </c>
      <c r="B23" s="25"/>
      <c r="C23" s="154" t="s">
        <v>102</v>
      </c>
      <c r="D23" s="155"/>
      <c r="E23" s="156"/>
      <c r="F23" s="26"/>
      <c r="G23" s="26"/>
      <c r="H23" s="26"/>
      <c r="I23" s="27"/>
      <c r="J23" s="6"/>
      <c r="K23" s="26"/>
      <c r="L23" s="24"/>
      <c r="M23" s="24">
        <v>2</v>
      </c>
      <c r="N23" s="24"/>
      <c r="O23" s="24" t="s">
        <v>561</v>
      </c>
      <c r="P23" s="47"/>
      <c r="Q23" s="47"/>
      <c r="R23" s="47"/>
    </row>
    <row r="24" spans="1:18">
      <c r="A24" s="24" t="s">
        <v>51</v>
      </c>
      <c r="B24" s="25"/>
      <c r="C24" s="149" t="s">
        <v>861</v>
      </c>
      <c r="D24" s="150"/>
      <c r="E24" s="151"/>
      <c r="F24" s="26"/>
      <c r="G24" s="26"/>
      <c r="H24" s="26"/>
      <c r="I24" s="27"/>
      <c r="J24" s="6"/>
      <c r="K24" s="26"/>
      <c r="L24" s="24"/>
      <c r="M24" s="24">
        <v>1</v>
      </c>
      <c r="N24" s="24"/>
      <c r="O24" s="24" t="s">
        <v>561</v>
      </c>
      <c r="P24" s="47"/>
      <c r="Q24" s="47"/>
      <c r="R24" s="47"/>
    </row>
    <row r="25" spans="1:18">
      <c r="A25" s="24" t="s">
        <v>52</v>
      </c>
      <c r="B25" s="25"/>
      <c r="C25" s="154" t="s">
        <v>103</v>
      </c>
      <c r="D25" s="155"/>
      <c r="E25" s="156"/>
      <c r="F25" s="26"/>
      <c r="G25" s="26"/>
      <c r="H25" s="26"/>
      <c r="I25" s="27"/>
      <c r="J25" s="6"/>
      <c r="K25" s="26"/>
      <c r="L25" s="24"/>
      <c r="M25" s="24">
        <v>1</v>
      </c>
      <c r="N25" s="24"/>
      <c r="O25" s="24" t="s">
        <v>561</v>
      </c>
      <c r="P25" s="47"/>
      <c r="Q25" s="47"/>
      <c r="R25" s="47"/>
    </row>
    <row r="26" spans="1:18">
      <c r="A26" s="24" t="s">
        <v>97</v>
      </c>
      <c r="B26" s="25"/>
      <c r="C26" s="154" t="s">
        <v>105</v>
      </c>
      <c r="D26" s="155"/>
      <c r="E26" s="156"/>
      <c r="F26" s="26"/>
      <c r="G26" s="26"/>
      <c r="H26" s="26"/>
      <c r="I26" s="27"/>
      <c r="J26" s="6"/>
      <c r="K26" s="26"/>
      <c r="L26" s="24"/>
      <c r="M26" s="24">
        <v>6</v>
      </c>
      <c r="N26" s="24"/>
      <c r="O26" s="24" t="s">
        <v>561</v>
      </c>
      <c r="P26" s="47"/>
      <c r="Q26" s="47"/>
      <c r="R26" s="47"/>
    </row>
    <row r="27" spans="1:18">
      <c r="A27" s="24" t="s">
        <v>98</v>
      </c>
      <c r="B27" s="25"/>
      <c r="C27" s="154" t="s">
        <v>106</v>
      </c>
      <c r="D27" s="155"/>
      <c r="E27" s="156"/>
      <c r="F27" s="26"/>
      <c r="G27" s="26"/>
      <c r="H27" s="26"/>
      <c r="I27" s="27"/>
      <c r="J27" s="6"/>
      <c r="K27" s="26"/>
      <c r="L27" s="24"/>
      <c r="M27" s="24">
        <v>2</v>
      </c>
      <c r="N27" s="24"/>
      <c r="O27" s="24" t="s">
        <v>561</v>
      </c>
      <c r="P27" s="47"/>
      <c r="Q27" s="47"/>
      <c r="R27" s="47"/>
    </row>
    <row r="28" spans="1:18">
      <c r="A28" s="24" t="s">
        <v>99</v>
      </c>
      <c r="B28" s="25"/>
      <c r="C28" s="154" t="s">
        <v>107</v>
      </c>
      <c r="D28" s="155"/>
      <c r="E28" s="156"/>
      <c r="F28" s="26"/>
      <c r="G28" s="26"/>
      <c r="H28" s="26"/>
      <c r="I28" s="27"/>
      <c r="J28" s="6"/>
      <c r="K28" s="26"/>
      <c r="L28" s="24"/>
      <c r="M28" s="24">
        <v>3</v>
      </c>
      <c r="N28" s="24"/>
      <c r="O28" s="24" t="s">
        <v>561</v>
      </c>
      <c r="P28" s="47"/>
      <c r="Q28" s="47"/>
      <c r="R28" s="47"/>
    </row>
    <row r="29" spans="1:18">
      <c r="A29" s="24" t="s">
        <v>100</v>
      </c>
      <c r="B29" s="25"/>
      <c r="C29" s="154" t="s">
        <v>860</v>
      </c>
      <c r="D29" s="155"/>
      <c r="E29" s="156"/>
      <c r="F29" s="26"/>
      <c r="G29" s="26"/>
      <c r="H29" s="26"/>
      <c r="I29" s="27"/>
      <c r="J29" s="6"/>
      <c r="K29" s="26"/>
      <c r="L29" s="24"/>
      <c r="M29" s="24">
        <v>1</v>
      </c>
      <c r="N29" s="24"/>
      <c r="O29" s="24" t="s">
        <v>561</v>
      </c>
      <c r="P29" s="47"/>
      <c r="Q29" s="47"/>
      <c r="R29" s="47"/>
    </row>
    <row r="30" spans="1:18">
      <c r="A30" s="24" t="s">
        <v>918</v>
      </c>
      <c r="B30" s="25"/>
      <c r="C30" s="154" t="s">
        <v>108</v>
      </c>
      <c r="D30" s="155"/>
      <c r="E30" s="156"/>
      <c r="F30" s="26"/>
      <c r="G30" s="26"/>
      <c r="H30" s="26"/>
      <c r="I30" s="27"/>
      <c r="J30" s="6"/>
      <c r="K30" s="26"/>
      <c r="L30" s="24"/>
      <c r="M30" s="24">
        <v>1</v>
      </c>
      <c r="N30" s="24"/>
      <c r="O30" s="24" t="s">
        <v>561</v>
      </c>
      <c r="P30" s="47"/>
      <c r="Q30" s="47"/>
      <c r="R30" s="47"/>
    </row>
    <row r="31" spans="1:18" ht="26.25">
      <c r="A31" s="19" t="s">
        <v>11</v>
      </c>
      <c r="B31" s="20">
        <v>130</v>
      </c>
      <c r="C31" s="183" t="s">
        <v>62</v>
      </c>
      <c r="D31" s="184"/>
      <c r="E31" s="185"/>
      <c r="F31" s="21">
        <v>1700</v>
      </c>
      <c r="G31" s="21">
        <v>700</v>
      </c>
      <c r="H31" s="21">
        <v>1100</v>
      </c>
      <c r="I31" s="22">
        <f>SUM(F31/1000*G31/1000*(H31-150)/1000)</f>
        <v>1.1305000000000001</v>
      </c>
      <c r="J31" s="23">
        <v>60</v>
      </c>
      <c r="K31" s="21"/>
      <c r="L31" s="19"/>
      <c r="M31" s="19">
        <v>1</v>
      </c>
      <c r="N31" s="19"/>
      <c r="O31" s="19" t="s">
        <v>561</v>
      </c>
      <c r="P31" s="47"/>
      <c r="Q31" s="47"/>
      <c r="R31" s="47"/>
    </row>
    <row r="32" spans="1:18">
      <c r="A32" s="24" t="s">
        <v>109</v>
      </c>
      <c r="B32" s="25"/>
      <c r="C32" s="154" t="s">
        <v>94</v>
      </c>
      <c r="D32" s="155"/>
      <c r="E32" s="156"/>
      <c r="F32" s="26"/>
      <c r="G32" s="26"/>
      <c r="H32" s="26"/>
      <c r="I32" s="27"/>
      <c r="J32" s="6"/>
      <c r="K32" s="26"/>
      <c r="L32" s="24"/>
      <c r="M32" s="24">
        <v>1</v>
      </c>
      <c r="N32" s="24"/>
      <c r="O32" s="24" t="s">
        <v>561</v>
      </c>
      <c r="P32" s="47"/>
      <c r="Q32" s="47"/>
      <c r="R32" s="47"/>
    </row>
    <row r="33" spans="1:18">
      <c r="A33" s="24" t="s">
        <v>112</v>
      </c>
      <c r="B33" s="25"/>
      <c r="C33" s="154" t="s">
        <v>95</v>
      </c>
      <c r="D33" s="155"/>
      <c r="E33" s="156"/>
      <c r="F33" s="26"/>
      <c r="G33" s="26"/>
      <c r="H33" s="26"/>
      <c r="I33" s="27"/>
      <c r="J33" s="6"/>
      <c r="K33" s="26"/>
      <c r="L33" s="24"/>
      <c r="M33" s="24">
        <v>2</v>
      </c>
      <c r="N33" s="24"/>
      <c r="O33" s="24" t="s">
        <v>561</v>
      </c>
      <c r="P33" s="47"/>
      <c r="Q33" s="47"/>
      <c r="R33" s="47"/>
    </row>
    <row r="34" spans="1:18">
      <c r="A34" s="24" t="s">
        <v>113</v>
      </c>
      <c r="B34" s="25"/>
      <c r="C34" s="154" t="s">
        <v>10</v>
      </c>
      <c r="D34" s="155"/>
      <c r="E34" s="156"/>
      <c r="F34" s="26"/>
      <c r="G34" s="26"/>
      <c r="H34" s="26"/>
      <c r="I34" s="27"/>
      <c r="J34" s="6"/>
      <c r="K34" s="26"/>
      <c r="L34" s="24"/>
      <c r="M34" s="24">
        <v>1</v>
      </c>
      <c r="N34" s="24"/>
      <c r="O34" s="24" t="s">
        <v>561</v>
      </c>
      <c r="P34" s="47"/>
      <c r="Q34" s="47"/>
      <c r="R34" s="47"/>
    </row>
    <row r="35" spans="1:18">
      <c r="A35" s="24" t="s">
        <v>114</v>
      </c>
      <c r="B35" s="25"/>
      <c r="C35" s="154" t="s">
        <v>96</v>
      </c>
      <c r="D35" s="155"/>
      <c r="E35" s="156"/>
      <c r="F35" s="26"/>
      <c r="G35" s="26"/>
      <c r="H35" s="26"/>
      <c r="I35" s="27"/>
      <c r="J35" s="6"/>
      <c r="K35" s="26"/>
      <c r="L35" s="24"/>
      <c r="M35" s="24">
        <v>1</v>
      </c>
      <c r="N35" s="24"/>
      <c r="O35" s="24" t="s">
        <v>561</v>
      </c>
      <c r="P35" s="47"/>
      <c r="Q35" s="47"/>
      <c r="R35" s="47"/>
    </row>
    <row r="36" spans="1:18">
      <c r="A36" s="24" t="s">
        <v>115</v>
      </c>
      <c r="B36" s="25"/>
      <c r="C36" s="154" t="s">
        <v>44</v>
      </c>
      <c r="D36" s="155"/>
      <c r="E36" s="156"/>
      <c r="F36" s="26"/>
      <c r="G36" s="26"/>
      <c r="H36" s="26"/>
      <c r="I36" s="27"/>
      <c r="J36" s="6"/>
      <c r="K36" s="26"/>
      <c r="L36" s="24"/>
      <c r="M36" s="24">
        <v>7</v>
      </c>
      <c r="N36" s="24"/>
      <c r="O36" s="24" t="s">
        <v>561</v>
      </c>
      <c r="P36" s="47"/>
      <c r="Q36" s="47"/>
      <c r="R36" s="47"/>
    </row>
    <row r="37" spans="1:18">
      <c r="A37" s="24" t="s">
        <v>116</v>
      </c>
      <c r="B37" s="25"/>
      <c r="C37" s="154" t="s">
        <v>102</v>
      </c>
      <c r="D37" s="155"/>
      <c r="E37" s="156"/>
      <c r="F37" s="26"/>
      <c r="G37" s="26"/>
      <c r="H37" s="26"/>
      <c r="I37" s="27"/>
      <c r="J37" s="6"/>
      <c r="K37" s="26"/>
      <c r="L37" s="24"/>
      <c r="M37" s="24">
        <v>2</v>
      </c>
      <c r="N37" s="24"/>
      <c r="O37" s="24" t="s">
        <v>561</v>
      </c>
      <c r="P37" s="47"/>
      <c r="Q37" s="47"/>
      <c r="R37" s="47"/>
    </row>
    <row r="38" spans="1:18">
      <c r="A38" s="24" t="s">
        <v>117</v>
      </c>
      <c r="B38" s="25"/>
      <c r="C38" s="154" t="s">
        <v>103</v>
      </c>
      <c r="D38" s="155"/>
      <c r="E38" s="156"/>
      <c r="F38" s="26"/>
      <c r="G38" s="26"/>
      <c r="H38" s="26"/>
      <c r="I38" s="27"/>
      <c r="J38" s="6"/>
      <c r="K38" s="26"/>
      <c r="L38" s="24"/>
      <c r="M38" s="24">
        <v>1</v>
      </c>
      <c r="N38" s="24"/>
      <c r="O38" s="24" t="s">
        <v>561</v>
      </c>
      <c r="P38" s="47"/>
      <c r="Q38" s="47"/>
      <c r="R38" s="47"/>
    </row>
    <row r="39" spans="1:18">
      <c r="A39" s="24" t="s">
        <v>118</v>
      </c>
      <c r="B39" s="25"/>
      <c r="C39" s="154" t="s">
        <v>104</v>
      </c>
      <c r="D39" s="155"/>
      <c r="E39" s="156"/>
      <c r="F39" s="26"/>
      <c r="G39" s="26"/>
      <c r="H39" s="26"/>
      <c r="I39" s="27"/>
      <c r="J39" s="6"/>
      <c r="K39" s="26"/>
      <c r="L39" s="24"/>
      <c r="M39" s="24">
        <v>2</v>
      </c>
      <c r="N39" s="24"/>
      <c r="O39" s="24" t="s">
        <v>561</v>
      </c>
      <c r="P39" s="47"/>
      <c r="Q39" s="47"/>
      <c r="R39" s="47"/>
    </row>
    <row r="40" spans="1:18">
      <c r="A40" s="24" t="s">
        <v>119</v>
      </c>
      <c r="B40" s="25"/>
      <c r="C40" s="154" t="s">
        <v>110</v>
      </c>
      <c r="D40" s="155"/>
      <c r="E40" s="156"/>
      <c r="F40" s="26"/>
      <c r="G40" s="26"/>
      <c r="H40" s="26"/>
      <c r="I40" s="27"/>
      <c r="J40" s="6"/>
      <c r="K40" s="26"/>
      <c r="L40" s="24"/>
      <c r="M40" s="24">
        <v>1</v>
      </c>
      <c r="N40" s="24"/>
      <c r="O40" s="24" t="s">
        <v>561</v>
      </c>
      <c r="P40" s="47"/>
      <c r="Q40" s="47"/>
      <c r="R40" s="47"/>
    </row>
    <row r="41" spans="1:18">
      <c r="A41" s="24" t="s">
        <v>120</v>
      </c>
      <c r="B41" s="25"/>
      <c r="C41" s="154" t="s">
        <v>111</v>
      </c>
      <c r="D41" s="155"/>
      <c r="E41" s="156"/>
      <c r="F41" s="26"/>
      <c r="G41" s="26"/>
      <c r="H41" s="26"/>
      <c r="I41" s="27"/>
      <c r="J41" s="6"/>
      <c r="K41" s="26"/>
      <c r="L41" s="24"/>
      <c r="M41" s="24">
        <v>1</v>
      </c>
      <c r="N41" s="24"/>
      <c r="O41" s="24" t="s">
        <v>561</v>
      </c>
      <c r="P41" s="47"/>
      <c r="Q41" s="47"/>
      <c r="R41" s="47"/>
    </row>
    <row r="42" spans="1:18" ht="26.25">
      <c r="A42" s="19" t="s">
        <v>53</v>
      </c>
      <c r="B42" s="20" t="s">
        <v>77</v>
      </c>
      <c r="C42" s="183" t="s">
        <v>63</v>
      </c>
      <c r="D42" s="184"/>
      <c r="E42" s="185"/>
      <c r="F42" s="21">
        <v>1700</v>
      </c>
      <c r="G42" s="21">
        <v>700</v>
      </c>
      <c r="H42" s="21">
        <v>1100</v>
      </c>
      <c r="I42" s="22">
        <f>SUM(F42/1000*G42/1000*(H42-150)/1000)*2</f>
        <v>2.2610000000000001</v>
      </c>
      <c r="J42" s="23" t="s">
        <v>93</v>
      </c>
      <c r="K42" s="21"/>
      <c r="L42" s="19"/>
      <c r="M42" s="19">
        <v>1</v>
      </c>
      <c r="N42" s="19"/>
      <c r="O42" s="19" t="s">
        <v>561</v>
      </c>
      <c r="P42" s="47"/>
      <c r="Q42" s="47"/>
      <c r="R42" s="47"/>
    </row>
    <row r="43" spans="1:18">
      <c r="A43" s="24" t="s">
        <v>121</v>
      </c>
      <c r="B43" s="25"/>
      <c r="C43" s="154" t="s">
        <v>94</v>
      </c>
      <c r="D43" s="155"/>
      <c r="E43" s="156"/>
      <c r="F43" s="26"/>
      <c r="G43" s="26"/>
      <c r="H43" s="26"/>
      <c r="I43" s="27"/>
      <c r="J43" s="6"/>
      <c r="K43" s="26"/>
      <c r="L43" s="24"/>
      <c r="M43" s="24">
        <v>1</v>
      </c>
      <c r="N43" s="24"/>
      <c r="O43" s="24" t="s">
        <v>561</v>
      </c>
      <c r="P43" s="47"/>
      <c r="Q43" s="47"/>
      <c r="R43" s="47"/>
    </row>
    <row r="44" spans="1:18">
      <c r="A44" s="24" t="s">
        <v>124</v>
      </c>
      <c r="B44" s="25"/>
      <c r="C44" s="154" t="s">
        <v>104</v>
      </c>
      <c r="D44" s="155"/>
      <c r="E44" s="156"/>
      <c r="F44" s="26"/>
      <c r="G44" s="26"/>
      <c r="H44" s="26"/>
      <c r="I44" s="27"/>
      <c r="J44" s="6"/>
      <c r="K44" s="26"/>
      <c r="L44" s="24"/>
      <c r="M44" s="24">
        <v>4</v>
      </c>
      <c r="N44" s="24"/>
      <c r="O44" s="24" t="s">
        <v>561</v>
      </c>
      <c r="P44" s="47"/>
      <c r="Q44" s="47"/>
      <c r="R44" s="47"/>
    </row>
    <row r="45" spans="1:18">
      <c r="A45" s="24" t="s">
        <v>125</v>
      </c>
      <c r="B45" s="25"/>
      <c r="C45" s="154" t="s">
        <v>110</v>
      </c>
      <c r="D45" s="155"/>
      <c r="E45" s="156"/>
      <c r="F45" s="26"/>
      <c r="G45" s="26"/>
      <c r="H45" s="26"/>
      <c r="I45" s="27"/>
      <c r="J45" s="6"/>
      <c r="K45" s="26"/>
      <c r="L45" s="24"/>
      <c r="M45" s="24">
        <v>2</v>
      </c>
      <c r="N45" s="24"/>
      <c r="O45" s="24" t="s">
        <v>561</v>
      </c>
      <c r="P45" s="47"/>
      <c r="Q45" s="47"/>
      <c r="R45" s="47"/>
    </row>
    <row r="46" spans="1:18">
      <c r="A46" s="24" t="s">
        <v>126</v>
      </c>
      <c r="B46" s="25"/>
      <c r="C46" s="154" t="s">
        <v>122</v>
      </c>
      <c r="D46" s="155"/>
      <c r="E46" s="156"/>
      <c r="F46" s="26"/>
      <c r="G46" s="26"/>
      <c r="H46" s="26"/>
      <c r="I46" s="27"/>
      <c r="J46" s="6"/>
      <c r="K46" s="26"/>
      <c r="L46" s="24"/>
      <c r="M46" s="24">
        <v>1</v>
      </c>
      <c r="N46" s="24"/>
      <c r="O46" s="24" t="s">
        <v>561</v>
      </c>
      <c r="P46" s="47"/>
      <c r="Q46" s="47"/>
      <c r="R46" s="47"/>
    </row>
    <row r="47" spans="1:18" ht="18.75" customHeight="1">
      <c r="A47" s="24" t="s">
        <v>127</v>
      </c>
      <c r="B47" s="25"/>
      <c r="C47" s="154" t="s">
        <v>123</v>
      </c>
      <c r="D47" s="155"/>
      <c r="E47" s="156"/>
      <c r="F47" s="26"/>
      <c r="G47" s="26"/>
      <c r="H47" s="26"/>
      <c r="I47" s="27"/>
      <c r="J47" s="6"/>
      <c r="K47" s="26"/>
      <c r="L47" s="24"/>
      <c r="M47" s="24">
        <v>1</v>
      </c>
      <c r="N47" s="24"/>
      <c r="O47" s="24" t="s">
        <v>561</v>
      </c>
      <c r="P47" s="47"/>
      <c r="Q47" s="47"/>
      <c r="R47" s="47"/>
    </row>
    <row r="48" spans="1:18" ht="18.75" customHeight="1">
      <c r="A48" s="24" t="s">
        <v>128</v>
      </c>
      <c r="B48" s="25"/>
      <c r="C48" s="154" t="s">
        <v>150</v>
      </c>
      <c r="D48" s="155"/>
      <c r="E48" s="156"/>
      <c r="F48" s="26"/>
      <c r="G48" s="26"/>
      <c r="H48" s="26"/>
      <c r="I48" s="27"/>
      <c r="J48" s="6"/>
      <c r="K48" s="26"/>
      <c r="L48" s="24"/>
      <c r="M48" s="24">
        <v>1</v>
      </c>
      <c r="N48" s="24"/>
      <c r="O48" s="24" t="s">
        <v>561</v>
      </c>
      <c r="P48" s="47"/>
      <c r="Q48" s="47"/>
      <c r="R48" s="47"/>
    </row>
    <row r="49" spans="1:18" ht="26.25">
      <c r="A49" s="19" t="s">
        <v>12</v>
      </c>
      <c r="B49" s="20">
        <v>127</v>
      </c>
      <c r="C49" s="183" t="s">
        <v>64</v>
      </c>
      <c r="D49" s="184"/>
      <c r="E49" s="185"/>
      <c r="F49" s="21">
        <v>1700</v>
      </c>
      <c r="G49" s="21">
        <v>900</v>
      </c>
      <c r="H49" s="21">
        <v>1100</v>
      </c>
      <c r="I49" s="22">
        <f t="shared" ref="I49:I282" si="0">SUM(F49/1000*G49/1000*(H49-150)/1000)</f>
        <v>1.4535</v>
      </c>
      <c r="J49" s="23" t="s">
        <v>93</v>
      </c>
      <c r="K49" s="21"/>
      <c r="L49" s="19"/>
      <c r="M49" s="19">
        <v>1</v>
      </c>
      <c r="N49" s="19"/>
      <c r="O49" s="19" t="s">
        <v>561</v>
      </c>
      <c r="P49" s="47"/>
      <c r="Q49" s="47"/>
      <c r="R49" s="47"/>
    </row>
    <row r="50" spans="1:18">
      <c r="A50" s="24" t="s">
        <v>129</v>
      </c>
      <c r="B50" s="25"/>
      <c r="C50" s="154" t="s">
        <v>94</v>
      </c>
      <c r="D50" s="155"/>
      <c r="E50" s="156"/>
      <c r="F50" s="26"/>
      <c r="G50" s="26"/>
      <c r="H50" s="26"/>
      <c r="I50" s="27"/>
      <c r="J50" s="6"/>
      <c r="K50" s="26"/>
      <c r="L50" s="24"/>
      <c r="M50" s="24">
        <v>1</v>
      </c>
      <c r="N50" s="24"/>
      <c r="O50" s="24" t="s">
        <v>561</v>
      </c>
      <c r="P50" s="47"/>
      <c r="Q50" s="47"/>
      <c r="R50" s="47"/>
    </row>
    <row r="51" spans="1:18">
      <c r="A51" s="24" t="s">
        <v>132</v>
      </c>
      <c r="B51" s="25"/>
      <c r="C51" s="154" t="s">
        <v>95</v>
      </c>
      <c r="D51" s="155"/>
      <c r="E51" s="156"/>
      <c r="F51" s="26"/>
      <c r="G51" s="26"/>
      <c r="H51" s="26"/>
      <c r="I51" s="27"/>
      <c r="J51" s="6"/>
      <c r="K51" s="26"/>
      <c r="L51" s="24"/>
      <c r="M51" s="24">
        <v>2</v>
      </c>
      <c r="N51" s="24"/>
      <c r="O51" s="24" t="s">
        <v>561</v>
      </c>
      <c r="P51" s="47"/>
      <c r="Q51" s="47"/>
      <c r="R51" s="47"/>
    </row>
    <row r="52" spans="1:18">
      <c r="A52" s="24" t="s">
        <v>133</v>
      </c>
      <c r="B52" s="25"/>
      <c r="C52" s="154" t="s">
        <v>10</v>
      </c>
      <c r="D52" s="155"/>
      <c r="E52" s="156"/>
      <c r="F52" s="26"/>
      <c r="G52" s="26"/>
      <c r="H52" s="26"/>
      <c r="I52" s="27"/>
      <c r="J52" s="6"/>
      <c r="K52" s="26"/>
      <c r="L52" s="24"/>
      <c r="M52" s="24">
        <v>1</v>
      </c>
      <c r="N52" s="24"/>
      <c r="O52" s="24" t="s">
        <v>561</v>
      </c>
      <c r="P52" s="47"/>
      <c r="Q52" s="47"/>
      <c r="R52" s="47"/>
    </row>
    <row r="53" spans="1:18">
      <c r="A53" s="24" t="s">
        <v>134</v>
      </c>
      <c r="B53" s="25"/>
      <c r="C53" s="154" t="s">
        <v>96</v>
      </c>
      <c r="D53" s="155"/>
      <c r="E53" s="156"/>
      <c r="F53" s="26"/>
      <c r="G53" s="26"/>
      <c r="H53" s="26"/>
      <c r="I53" s="27"/>
      <c r="J53" s="6"/>
      <c r="K53" s="26"/>
      <c r="L53" s="24"/>
      <c r="M53" s="24">
        <v>1</v>
      </c>
      <c r="N53" s="24"/>
      <c r="O53" s="24" t="s">
        <v>561</v>
      </c>
      <c r="P53" s="47"/>
      <c r="Q53" s="47"/>
      <c r="R53" s="47"/>
    </row>
    <row r="54" spans="1:18">
      <c r="A54" s="24" t="s">
        <v>135</v>
      </c>
      <c r="B54" s="25"/>
      <c r="C54" s="154" t="s">
        <v>102</v>
      </c>
      <c r="D54" s="155"/>
      <c r="E54" s="156"/>
      <c r="F54" s="26"/>
      <c r="G54" s="26"/>
      <c r="H54" s="26"/>
      <c r="I54" s="27"/>
      <c r="J54" s="6"/>
      <c r="K54" s="26"/>
      <c r="L54" s="24"/>
      <c r="M54" s="24">
        <v>2</v>
      </c>
      <c r="N54" s="24"/>
      <c r="O54" s="24" t="s">
        <v>561</v>
      </c>
      <c r="P54" s="47"/>
      <c r="Q54" s="47"/>
      <c r="R54" s="47"/>
    </row>
    <row r="55" spans="1:18">
      <c r="A55" s="24" t="s">
        <v>136</v>
      </c>
      <c r="B55" s="25"/>
      <c r="C55" s="154" t="s">
        <v>103</v>
      </c>
      <c r="D55" s="155"/>
      <c r="E55" s="156"/>
      <c r="F55" s="26"/>
      <c r="G55" s="26"/>
      <c r="H55" s="26"/>
      <c r="I55" s="27"/>
      <c r="J55" s="6"/>
      <c r="K55" s="26"/>
      <c r="L55" s="24"/>
      <c r="M55" s="24">
        <v>1</v>
      </c>
      <c r="N55" s="24"/>
      <c r="O55" s="24" t="s">
        <v>561</v>
      </c>
      <c r="P55" s="47"/>
      <c r="Q55" s="47"/>
      <c r="R55" s="47"/>
    </row>
    <row r="56" spans="1:18">
      <c r="A56" s="24" t="s">
        <v>137</v>
      </c>
      <c r="B56" s="25"/>
      <c r="C56" s="154" t="s">
        <v>105</v>
      </c>
      <c r="D56" s="155"/>
      <c r="E56" s="156"/>
      <c r="F56" s="26"/>
      <c r="G56" s="26"/>
      <c r="H56" s="26"/>
      <c r="I56" s="27"/>
      <c r="J56" s="6"/>
      <c r="K56" s="26"/>
      <c r="L56" s="24"/>
      <c r="M56" s="24">
        <v>6</v>
      </c>
      <c r="N56" s="24"/>
      <c r="O56" s="24" t="s">
        <v>561</v>
      </c>
      <c r="P56" s="47"/>
      <c r="Q56" s="47"/>
      <c r="R56" s="47"/>
    </row>
    <row r="57" spans="1:18">
      <c r="A57" s="24" t="s">
        <v>138</v>
      </c>
      <c r="B57" s="25"/>
      <c r="C57" s="154" t="s">
        <v>106</v>
      </c>
      <c r="D57" s="155"/>
      <c r="E57" s="156"/>
      <c r="F57" s="26"/>
      <c r="G57" s="26"/>
      <c r="H57" s="26"/>
      <c r="I57" s="27"/>
      <c r="J57" s="6"/>
      <c r="K57" s="26"/>
      <c r="L57" s="24"/>
      <c r="M57" s="24">
        <v>2</v>
      </c>
      <c r="N57" s="24"/>
      <c r="O57" s="24" t="s">
        <v>561</v>
      </c>
      <c r="P57" s="47"/>
      <c r="Q57" s="47"/>
      <c r="R57" s="47"/>
    </row>
    <row r="58" spans="1:18">
      <c r="A58" s="24" t="s">
        <v>139</v>
      </c>
      <c r="B58" s="25"/>
      <c r="C58" s="154" t="s">
        <v>107</v>
      </c>
      <c r="D58" s="155"/>
      <c r="E58" s="156"/>
      <c r="F58" s="26"/>
      <c r="G58" s="26"/>
      <c r="H58" s="26"/>
      <c r="I58" s="27"/>
      <c r="J58" s="6"/>
      <c r="K58" s="26"/>
      <c r="L58" s="24"/>
      <c r="M58" s="24">
        <v>3</v>
      </c>
      <c r="N58" s="24"/>
      <c r="O58" s="24" t="s">
        <v>561</v>
      </c>
      <c r="P58" s="47"/>
      <c r="Q58" s="47"/>
      <c r="R58" s="47"/>
    </row>
    <row r="59" spans="1:18">
      <c r="A59" s="24" t="s">
        <v>140</v>
      </c>
      <c r="B59" s="25"/>
      <c r="C59" s="154" t="s">
        <v>860</v>
      </c>
      <c r="D59" s="155"/>
      <c r="E59" s="156"/>
      <c r="F59" s="26"/>
      <c r="G59" s="26"/>
      <c r="H59" s="26"/>
      <c r="I59" s="27"/>
      <c r="J59" s="6"/>
      <c r="K59" s="26"/>
      <c r="L59" s="24"/>
      <c r="M59" s="24">
        <v>1</v>
      </c>
      <c r="N59" s="24"/>
      <c r="O59" s="24" t="s">
        <v>561</v>
      </c>
      <c r="P59" s="47"/>
      <c r="Q59" s="47"/>
      <c r="R59" s="47"/>
    </row>
    <row r="60" spans="1:18">
      <c r="A60" s="24" t="s">
        <v>141</v>
      </c>
      <c r="B60" s="25"/>
      <c r="C60" s="154" t="s">
        <v>862</v>
      </c>
      <c r="D60" s="155"/>
      <c r="E60" s="156"/>
      <c r="F60" s="26"/>
      <c r="G60" s="26"/>
      <c r="H60" s="26"/>
      <c r="I60" s="27"/>
      <c r="J60" s="6"/>
      <c r="K60" s="26"/>
      <c r="L60" s="24"/>
      <c r="M60" s="24">
        <v>1</v>
      </c>
      <c r="N60" s="24"/>
      <c r="O60" s="24" t="s">
        <v>561</v>
      </c>
      <c r="P60" s="47"/>
      <c r="Q60" s="47"/>
      <c r="R60" s="47"/>
    </row>
    <row r="61" spans="1:18">
      <c r="A61" s="24" t="s">
        <v>142</v>
      </c>
      <c r="B61" s="25"/>
      <c r="C61" s="154" t="s">
        <v>108</v>
      </c>
      <c r="D61" s="155"/>
      <c r="E61" s="156"/>
      <c r="F61" s="26"/>
      <c r="G61" s="26"/>
      <c r="H61" s="26"/>
      <c r="I61" s="27"/>
      <c r="J61" s="6"/>
      <c r="K61" s="26"/>
      <c r="L61" s="24"/>
      <c r="M61" s="24">
        <v>1</v>
      </c>
      <c r="N61" s="24"/>
      <c r="O61" s="24" t="s">
        <v>561</v>
      </c>
      <c r="P61" s="47"/>
      <c r="Q61" s="47"/>
      <c r="R61" s="47"/>
    </row>
    <row r="62" spans="1:18">
      <c r="A62" s="24" t="s">
        <v>143</v>
      </c>
      <c r="B62" s="25"/>
      <c r="C62" s="154" t="s">
        <v>130</v>
      </c>
      <c r="D62" s="155"/>
      <c r="E62" s="156"/>
      <c r="F62" s="26"/>
      <c r="G62" s="26"/>
      <c r="H62" s="26"/>
      <c r="I62" s="27"/>
      <c r="J62" s="6"/>
      <c r="K62" s="26"/>
      <c r="L62" s="24"/>
      <c r="M62" s="24">
        <v>1</v>
      </c>
      <c r="N62" s="24"/>
      <c r="O62" s="24" t="s">
        <v>561</v>
      </c>
      <c r="P62" s="47"/>
      <c r="Q62" s="47"/>
      <c r="R62" s="47"/>
    </row>
    <row r="63" spans="1:18">
      <c r="A63" s="24" t="s">
        <v>144</v>
      </c>
      <c r="B63" s="25"/>
      <c r="C63" s="154" t="s">
        <v>131</v>
      </c>
      <c r="D63" s="155"/>
      <c r="E63" s="156"/>
      <c r="F63" s="26"/>
      <c r="G63" s="26"/>
      <c r="H63" s="26"/>
      <c r="I63" s="27"/>
      <c r="J63" s="6"/>
      <c r="K63" s="26"/>
      <c r="L63" s="24"/>
      <c r="M63" s="24">
        <v>1</v>
      </c>
      <c r="N63" s="24"/>
      <c r="O63" s="24" t="s">
        <v>561</v>
      </c>
      <c r="P63" s="47"/>
      <c r="Q63" s="47"/>
      <c r="R63" s="47"/>
    </row>
    <row r="64" spans="1:18" ht="26.25">
      <c r="A64" s="19" t="s">
        <v>13</v>
      </c>
      <c r="B64" s="20" t="s">
        <v>78</v>
      </c>
      <c r="C64" s="183" t="s">
        <v>65</v>
      </c>
      <c r="D64" s="184"/>
      <c r="E64" s="185"/>
      <c r="F64" s="21">
        <v>1700</v>
      </c>
      <c r="G64" s="21">
        <v>700</v>
      </c>
      <c r="H64" s="21">
        <v>1100</v>
      </c>
      <c r="I64" s="22">
        <f>SUM(F64/1000*G64/1000*(H64-150)/1000)*3</f>
        <v>3.3915000000000002</v>
      </c>
      <c r="J64" s="23" t="s">
        <v>93</v>
      </c>
      <c r="K64" s="21"/>
      <c r="L64" s="19"/>
      <c r="M64" s="19">
        <v>1</v>
      </c>
      <c r="N64" s="19"/>
      <c r="O64" s="19" t="s">
        <v>561</v>
      </c>
      <c r="P64" s="47"/>
      <c r="Q64" s="47"/>
      <c r="R64" s="47"/>
    </row>
    <row r="65" spans="1:18">
      <c r="A65" s="24" t="s">
        <v>145</v>
      </c>
      <c r="B65" s="25"/>
      <c r="C65" s="154" t="s">
        <v>94</v>
      </c>
      <c r="D65" s="155"/>
      <c r="E65" s="156"/>
      <c r="F65" s="26"/>
      <c r="G65" s="26"/>
      <c r="H65" s="26"/>
      <c r="I65" s="27"/>
      <c r="J65" s="6"/>
      <c r="K65" s="26"/>
      <c r="L65" s="24"/>
      <c r="M65" s="24">
        <v>1</v>
      </c>
      <c r="N65" s="24"/>
      <c r="O65" s="24" t="s">
        <v>561</v>
      </c>
      <c r="P65" s="47"/>
      <c r="Q65" s="47"/>
      <c r="R65" s="47"/>
    </row>
    <row r="66" spans="1:18">
      <c r="A66" s="24" t="s">
        <v>146</v>
      </c>
      <c r="B66" s="25"/>
      <c r="C66" s="154" t="s">
        <v>104</v>
      </c>
      <c r="D66" s="155"/>
      <c r="E66" s="156"/>
      <c r="F66" s="26"/>
      <c r="G66" s="26"/>
      <c r="H66" s="26"/>
      <c r="I66" s="27"/>
      <c r="J66" s="6"/>
      <c r="K66" s="26"/>
      <c r="L66" s="24"/>
      <c r="M66" s="24">
        <v>6</v>
      </c>
      <c r="N66" s="24"/>
      <c r="O66" s="24" t="s">
        <v>561</v>
      </c>
      <c r="P66" s="47"/>
      <c r="Q66" s="47"/>
      <c r="R66" s="47"/>
    </row>
    <row r="67" spans="1:18">
      <c r="A67" s="24" t="s">
        <v>147</v>
      </c>
      <c r="B67" s="25"/>
      <c r="C67" s="154" t="s">
        <v>110</v>
      </c>
      <c r="D67" s="155"/>
      <c r="E67" s="156"/>
      <c r="F67" s="26"/>
      <c r="G67" s="26"/>
      <c r="H67" s="26"/>
      <c r="I67" s="27"/>
      <c r="J67" s="6"/>
      <c r="K67" s="26"/>
      <c r="L67" s="24"/>
      <c r="M67" s="24">
        <v>3</v>
      </c>
      <c r="N67" s="24"/>
      <c r="O67" s="24" t="s">
        <v>561</v>
      </c>
      <c r="P67" s="47"/>
      <c r="Q67" s="47"/>
      <c r="R67" s="47"/>
    </row>
    <row r="68" spans="1:18">
      <c r="A68" s="24" t="s">
        <v>148</v>
      </c>
      <c r="B68" s="25"/>
      <c r="C68" s="154" t="s">
        <v>122</v>
      </c>
      <c r="D68" s="155"/>
      <c r="E68" s="156"/>
      <c r="F68" s="26"/>
      <c r="G68" s="26"/>
      <c r="H68" s="26"/>
      <c r="I68" s="27"/>
      <c r="J68" s="6"/>
      <c r="K68" s="26"/>
      <c r="L68" s="24"/>
      <c r="M68" s="24">
        <v>2</v>
      </c>
      <c r="N68" s="24"/>
      <c r="O68" s="24" t="s">
        <v>561</v>
      </c>
      <c r="P68" s="47"/>
      <c r="Q68" s="47"/>
      <c r="R68" s="47"/>
    </row>
    <row r="69" spans="1:18">
      <c r="A69" s="24" t="s">
        <v>149</v>
      </c>
      <c r="B69" s="25"/>
      <c r="C69" s="154" t="s">
        <v>123</v>
      </c>
      <c r="D69" s="155"/>
      <c r="E69" s="156"/>
      <c r="F69" s="26"/>
      <c r="G69" s="26"/>
      <c r="H69" s="26"/>
      <c r="I69" s="27"/>
      <c r="J69" s="6"/>
      <c r="K69" s="26"/>
      <c r="L69" s="24"/>
      <c r="M69" s="24">
        <v>1</v>
      </c>
      <c r="N69" s="24"/>
      <c r="O69" s="24" t="s">
        <v>561</v>
      </c>
      <c r="P69" s="47"/>
      <c r="Q69" s="47"/>
      <c r="R69" s="47"/>
    </row>
    <row r="70" spans="1:18" ht="18.75" customHeight="1">
      <c r="A70" s="24" t="s">
        <v>151</v>
      </c>
      <c r="B70" s="25"/>
      <c r="C70" s="154" t="s">
        <v>150</v>
      </c>
      <c r="D70" s="155"/>
      <c r="E70" s="156"/>
      <c r="F70" s="26"/>
      <c r="G70" s="26"/>
      <c r="H70" s="26"/>
      <c r="I70" s="27"/>
      <c r="J70" s="6"/>
      <c r="K70" s="26"/>
      <c r="L70" s="24"/>
      <c r="M70" s="24">
        <v>1</v>
      </c>
      <c r="N70" s="24"/>
      <c r="O70" s="24" t="s">
        <v>561</v>
      </c>
      <c r="P70" s="47"/>
      <c r="Q70" s="47"/>
      <c r="R70" s="47"/>
    </row>
    <row r="71" spans="1:18" ht="26.25">
      <c r="A71" s="19" t="s">
        <v>36</v>
      </c>
      <c r="B71" s="20">
        <v>123</v>
      </c>
      <c r="C71" s="183" t="s">
        <v>847</v>
      </c>
      <c r="D71" s="184"/>
      <c r="E71" s="185"/>
      <c r="F71" s="21">
        <v>1700</v>
      </c>
      <c r="G71" s="21">
        <v>700</v>
      </c>
      <c r="H71" s="21">
        <v>1100</v>
      </c>
      <c r="I71" s="22">
        <f t="shared" si="0"/>
        <v>1.1305000000000001</v>
      </c>
      <c r="J71" s="23" t="s">
        <v>93</v>
      </c>
      <c r="K71" s="21"/>
      <c r="L71" s="19"/>
      <c r="M71" s="19">
        <v>1</v>
      </c>
      <c r="N71" s="19"/>
      <c r="O71" s="19" t="s">
        <v>561</v>
      </c>
      <c r="P71" s="47"/>
      <c r="Q71" s="47"/>
      <c r="R71" s="47"/>
    </row>
    <row r="72" spans="1:18">
      <c r="A72" s="24" t="s">
        <v>152</v>
      </c>
      <c r="B72" s="25"/>
      <c r="C72" s="154" t="s">
        <v>94</v>
      </c>
      <c r="D72" s="155"/>
      <c r="E72" s="156"/>
      <c r="F72" s="26"/>
      <c r="G72" s="26"/>
      <c r="H72" s="26"/>
      <c r="I72" s="27"/>
      <c r="J72" s="6"/>
      <c r="K72" s="26"/>
      <c r="L72" s="24"/>
      <c r="M72" s="24">
        <v>1</v>
      </c>
      <c r="N72" s="24"/>
      <c r="O72" s="24" t="s">
        <v>561</v>
      </c>
      <c r="P72" s="47"/>
      <c r="Q72" s="47"/>
      <c r="R72" s="47"/>
    </row>
    <row r="73" spans="1:18">
      <c r="A73" s="24" t="s">
        <v>153</v>
      </c>
      <c r="B73" s="25"/>
      <c r="C73" s="154" t="s">
        <v>95</v>
      </c>
      <c r="D73" s="155"/>
      <c r="E73" s="156"/>
      <c r="F73" s="26"/>
      <c r="G73" s="26"/>
      <c r="H73" s="26"/>
      <c r="I73" s="27"/>
      <c r="J73" s="6"/>
      <c r="K73" s="26"/>
      <c r="L73" s="24"/>
      <c r="M73" s="24">
        <v>2</v>
      </c>
      <c r="N73" s="24"/>
      <c r="O73" s="24" t="s">
        <v>561</v>
      </c>
      <c r="P73" s="47"/>
      <c r="Q73" s="47"/>
      <c r="R73" s="47"/>
    </row>
    <row r="74" spans="1:18">
      <c r="A74" s="24" t="s">
        <v>154</v>
      </c>
      <c r="B74" s="25"/>
      <c r="C74" s="154" t="s">
        <v>10</v>
      </c>
      <c r="D74" s="155"/>
      <c r="E74" s="156"/>
      <c r="F74" s="26"/>
      <c r="G74" s="26"/>
      <c r="H74" s="26"/>
      <c r="I74" s="27"/>
      <c r="J74" s="6"/>
      <c r="K74" s="26"/>
      <c r="L74" s="24"/>
      <c r="M74" s="24">
        <v>1</v>
      </c>
      <c r="N74" s="24"/>
      <c r="O74" s="24" t="s">
        <v>561</v>
      </c>
      <c r="P74" s="47"/>
      <c r="Q74" s="47"/>
      <c r="R74" s="47"/>
    </row>
    <row r="75" spans="1:18">
      <c r="A75" s="24" t="s">
        <v>155</v>
      </c>
      <c r="B75" s="25"/>
      <c r="C75" s="154" t="s">
        <v>96</v>
      </c>
      <c r="D75" s="155"/>
      <c r="E75" s="156"/>
      <c r="F75" s="26"/>
      <c r="G75" s="26"/>
      <c r="H75" s="26"/>
      <c r="I75" s="27"/>
      <c r="J75" s="6"/>
      <c r="K75" s="26"/>
      <c r="L75" s="24"/>
      <c r="M75" s="24">
        <v>1</v>
      </c>
      <c r="N75" s="24"/>
      <c r="O75" s="24" t="s">
        <v>561</v>
      </c>
      <c r="P75" s="47"/>
      <c r="Q75" s="47"/>
      <c r="R75" s="47"/>
    </row>
    <row r="76" spans="1:18">
      <c r="A76" s="24" t="s">
        <v>156</v>
      </c>
      <c r="B76" s="25"/>
      <c r="C76" s="154" t="s">
        <v>102</v>
      </c>
      <c r="D76" s="155"/>
      <c r="E76" s="156"/>
      <c r="F76" s="26"/>
      <c r="G76" s="26"/>
      <c r="H76" s="26"/>
      <c r="I76" s="27"/>
      <c r="J76" s="6"/>
      <c r="K76" s="26"/>
      <c r="L76" s="24"/>
      <c r="M76" s="24">
        <v>2</v>
      </c>
      <c r="N76" s="24"/>
      <c r="O76" s="24" t="s">
        <v>561</v>
      </c>
      <c r="P76" s="47"/>
      <c r="Q76" s="47"/>
      <c r="R76" s="47"/>
    </row>
    <row r="77" spans="1:18">
      <c r="A77" s="24" t="s">
        <v>157</v>
      </c>
      <c r="B77" s="25"/>
      <c r="C77" s="154" t="s">
        <v>103</v>
      </c>
      <c r="D77" s="155"/>
      <c r="E77" s="156"/>
      <c r="F77" s="26"/>
      <c r="G77" s="26"/>
      <c r="H77" s="26"/>
      <c r="I77" s="27"/>
      <c r="J77" s="6"/>
      <c r="K77" s="26"/>
      <c r="L77" s="24"/>
      <c r="M77" s="24">
        <v>1</v>
      </c>
      <c r="N77" s="24"/>
      <c r="O77" s="24" t="s">
        <v>561</v>
      </c>
      <c r="P77" s="47"/>
      <c r="Q77" s="47"/>
      <c r="R77" s="47"/>
    </row>
    <row r="78" spans="1:18">
      <c r="A78" s="24" t="s">
        <v>158</v>
      </c>
      <c r="B78" s="25"/>
      <c r="C78" s="154" t="s">
        <v>104</v>
      </c>
      <c r="D78" s="155"/>
      <c r="E78" s="156"/>
      <c r="F78" s="26"/>
      <c r="G78" s="26"/>
      <c r="H78" s="26"/>
      <c r="I78" s="27"/>
      <c r="J78" s="6"/>
      <c r="K78" s="26"/>
      <c r="L78" s="24"/>
      <c r="M78" s="24">
        <v>2</v>
      </c>
      <c r="N78" s="24"/>
      <c r="O78" s="24" t="s">
        <v>561</v>
      </c>
      <c r="P78" s="47"/>
      <c r="Q78" s="47"/>
      <c r="R78" s="47"/>
    </row>
    <row r="79" spans="1:18">
      <c r="A79" s="24" t="s">
        <v>159</v>
      </c>
      <c r="B79" s="25"/>
      <c r="C79" s="154" t="s">
        <v>130</v>
      </c>
      <c r="D79" s="155"/>
      <c r="E79" s="156"/>
      <c r="F79" s="26"/>
      <c r="G79" s="26"/>
      <c r="H79" s="26"/>
      <c r="I79" s="27"/>
      <c r="J79" s="6"/>
      <c r="K79" s="26"/>
      <c r="L79" s="24"/>
      <c r="M79" s="24">
        <v>1</v>
      </c>
      <c r="N79" s="24"/>
      <c r="O79" s="24" t="s">
        <v>561</v>
      </c>
      <c r="P79" s="47"/>
      <c r="Q79" s="47"/>
      <c r="R79" s="47"/>
    </row>
    <row r="80" spans="1:18">
      <c r="A80" s="24" t="s">
        <v>160</v>
      </c>
      <c r="B80" s="25"/>
      <c r="C80" s="154" t="s">
        <v>131</v>
      </c>
      <c r="D80" s="155"/>
      <c r="E80" s="156"/>
      <c r="F80" s="26"/>
      <c r="G80" s="26"/>
      <c r="H80" s="26"/>
      <c r="I80" s="27"/>
      <c r="J80" s="6"/>
      <c r="K80" s="26"/>
      <c r="L80" s="24"/>
      <c r="M80" s="24">
        <v>1</v>
      </c>
      <c r="N80" s="24"/>
      <c r="O80" s="24" t="s">
        <v>561</v>
      </c>
      <c r="P80" s="47"/>
      <c r="Q80" s="47"/>
      <c r="R80" s="47"/>
    </row>
    <row r="81" spans="1:18" ht="15" customHeight="1">
      <c r="A81" s="24" t="s">
        <v>338</v>
      </c>
      <c r="B81" s="25"/>
      <c r="C81" s="154" t="s">
        <v>339</v>
      </c>
      <c r="D81" s="155"/>
      <c r="E81" s="156"/>
      <c r="F81" s="26"/>
      <c r="G81" s="26"/>
      <c r="H81" s="26"/>
      <c r="I81" s="27"/>
      <c r="J81" s="6"/>
      <c r="K81" s="26"/>
      <c r="L81" s="24"/>
      <c r="M81" s="24">
        <v>1</v>
      </c>
      <c r="N81" s="24"/>
      <c r="O81" s="24" t="s">
        <v>561</v>
      </c>
      <c r="P81" s="47"/>
      <c r="Q81" s="47"/>
      <c r="R81" s="47"/>
    </row>
    <row r="82" spans="1:18" ht="26.25">
      <c r="A82" s="19" t="s">
        <v>14</v>
      </c>
      <c r="B82" s="20">
        <v>122</v>
      </c>
      <c r="C82" s="183" t="s">
        <v>848</v>
      </c>
      <c r="D82" s="184"/>
      <c r="E82" s="185"/>
      <c r="F82" s="21">
        <v>1700</v>
      </c>
      <c r="G82" s="21">
        <v>700</v>
      </c>
      <c r="H82" s="21">
        <v>1100</v>
      </c>
      <c r="I82" s="22">
        <f t="shared" si="0"/>
        <v>1.1305000000000001</v>
      </c>
      <c r="J82" s="23" t="s">
        <v>93</v>
      </c>
      <c r="K82" s="21"/>
      <c r="L82" s="19"/>
      <c r="M82" s="19">
        <v>1</v>
      </c>
      <c r="N82" s="19"/>
      <c r="O82" s="19" t="s">
        <v>561</v>
      </c>
      <c r="P82" s="47"/>
      <c r="Q82" s="47"/>
      <c r="R82" s="47"/>
    </row>
    <row r="83" spans="1:18">
      <c r="A83" s="24" t="s">
        <v>161</v>
      </c>
      <c r="B83" s="25"/>
      <c r="C83" s="154" t="s">
        <v>94</v>
      </c>
      <c r="D83" s="155"/>
      <c r="E83" s="156"/>
      <c r="F83" s="26"/>
      <c r="G83" s="26"/>
      <c r="H83" s="26"/>
      <c r="I83" s="27"/>
      <c r="J83" s="6"/>
      <c r="K83" s="26"/>
      <c r="L83" s="24"/>
      <c r="M83" s="24">
        <v>1</v>
      </c>
      <c r="N83" s="24"/>
      <c r="O83" s="24" t="s">
        <v>561</v>
      </c>
      <c r="P83" s="47"/>
      <c r="Q83" s="47"/>
      <c r="R83" s="47"/>
    </row>
    <row r="84" spans="1:18">
      <c r="A84" s="24" t="s">
        <v>162</v>
      </c>
      <c r="B84" s="25"/>
      <c r="C84" s="154" t="s">
        <v>95</v>
      </c>
      <c r="D84" s="155"/>
      <c r="E84" s="156"/>
      <c r="F84" s="26"/>
      <c r="G84" s="26"/>
      <c r="H84" s="26"/>
      <c r="I84" s="27"/>
      <c r="J84" s="6"/>
      <c r="K84" s="26"/>
      <c r="L84" s="24"/>
      <c r="M84" s="24">
        <v>2</v>
      </c>
      <c r="N84" s="24"/>
      <c r="O84" s="24" t="s">
        <v>561</v>
      </c>
      <c r="P84" s="47"/>
      <c r="Q84" s="47"/>
      <c r="R84" s="47"/>
    </row>
    <row r="85" spans="1:18">
      <c r="A85" s="24" t="s">
        <v>163</v>
      </c>
      <c r="B85" s="25"/>
      <c r="C85" s="154" t="s">
        <v>10</v>
      </c>
      <c r="D85" s="155"/>
      <c r="E85" s="156"/>
      <c r="F85" s="26"/>
      <c r="G85" s="26"/>
      <c r="H85" s="26"/>
      <c r="I85" s="27"/>
      <c r="J85" s="6"/>
      <c r="K85" s="26"/>
      <c r="L85" s="24"/>
      <c r="M85" s="24">
        <v>1</v>
      </c>
      <c r="N85" s="24"/>
      <c r="O85" s="24" t="s">
        <v>561</v>
      </c>
      <c r="P85" s="47"/>
      <c r="Q85" s="47"/>
      <c r="R85" s="47"/>
    </row>
    <row r="86" spans="1:18">
      <c r="A86" s="24" t="s">
        <v>164</v>
      </c>
      <c r="B86" s="25"/>
      <c r="C86" s="154" t="s">
        <v>96</v>
      </c>
      <c r="D86" s="155"/>
      <c r="E86" s="156"/>
      <c r="F86" s="26"/>
      <c r="G86" s="26"/>
      <c r="H86" s="26"/>
      <c r="I86" s="27"/>
      <c r="J86" s="6"/>
      <c r="K86" s="26"/>
      <c r="L86" s="24"/>
      <c r="M86" s="24">
        <v>1</v>
      </c>
      <c r="N86" s="24"/>
      <c r="O86" s="24" t="s">
        <v>561</v>
      </c>
      <c r="P86" s="47"/>
      <c r="Q86" s="47"/>
      <c r="R86" s="47"/>
    </row>
    <row r="87" spans="1:18">
      <c r="A87" s="24" t="s">
        <v>165</v>
      </c>
      <c r="B87" s="25"/>
      <c r="C87" s="154" t="s">
        <v>102</v>
      </c>
      <c r="D87" s="155"/>
      <c r="E87" s="156"/>
      <c r="F87" s="26"/>
      <c r="G87" s="26"/>
      <c r="H87" s="26"/>
      <c r="I87" s="27"/>
      <c r="J87" s="6"/>
      <c r="K87" s="26"/>
      <c r="L87" s="24"/>
      <c r="M87" s="24">
        <v>2</v>
      </c>
      <c r="N87" s="24"/>
      <c r="O87" s="24" t="s">
        <v>561</v>
      </c>
      <c r="P87" s="47"/>
      <c r="Q87" s="47"/>
      <c r="R87" s="47"/>
    </row>
    <row r="88" spans="1:18">
      <c r="A88" s="24" t="s">
        <v>166</v>
      </c>
      <c r="B88" s="25"/>
      <c r="C88" s="154" t="s">
        <v>103</v>
      </c>
      <c r="D88" s="155"/>
      <c r="E88" s="156"/>
      <c r="F88" s="26"/>
      <c r="G88" s="26"/>
      <c r="H88" s="26"/>
      <c r="I88" s="27"/>
      <c r="J88" s="6"/>
      <c r="K88" s="26"/>
      <c r="L88" s="24"/>
      <c r="M88" s="24">
        <v>1</v>
      </c>
      <c r="N88" s="24"/>
      <c r="O88" s="24" t="s">
        <v>561</v>
      </c>
      <c r="P88" s="47"/>
      <c r="Q88" s="47"/>
      <c r="R88" s="47"/>
    </row>
    <row r="89" spans="1:18">
      <c r="A89" s="24" t="s">
        <v>167</v>
      </c>
      <c r="B89" s="25"/>
      <c r="C89" s="154" t="s">
        <v>104</v>
      </c>
      <c r="D89" s="155"/>
      <c r="E89" s="156"/>
      <c r="F89" s="26"/>
      <c r="G89" s="26"/>
      <c r="H89" s="26"/>
      <c r="I89" s="27"/>
      <c r="J89" s="6"/>
      <c r="K89" s="26"/>
      <c r="L89" s="24"/>
      <c r="M89" s="24">
        <v>2</v>
      </c>
      <c r="N89" s="24"/>
      <c r="O89" s="24" t="s">
        <v>561</v>
      </c>
      <c r="P89" s="47"/>
      <c r="Q89" s="47"/>
      <c r="R89" s="47"/>
    </row>
    <row r="90" spans="1:18">
      <c r="A90" s="24" t="s">
        <v>168</v>
      </c>
      <c r="B90" s="25"/>
      <c r="C90" s="154" t="s">
        <v>130</v>
      </c>
      <c r="D90" s="155"/>
      <c r="E90" s="156"/>
      <c r="F90" s="26"/>
      <c r="G90" s="26"/>
      <c r="H90" s="26"/>
      <c r="I90" s="27"/>
      <c r="J90" s="6"/>
      <c r="K90" s="26"/>
      <c r="L90" s="24"/>
      <c r="M90" s="24">
        <v>1</v>
      </c>
      <c r="N90" s="24"/>
      <c r="O90" s="24" t="s">
        <v>561</v>
      </c>
      <c r="P90" s="47"/>
      <c r="Q90" s="47"/>
      <c r="R90" s="47"/>
    </row>
    <row r="91" spans="1:18">
      <c r="A91" s="24" t="s">
        <v>169</v>
      </c>
      <c r="B91" s="25"/>
      <c r="C91" s="154" t="s">
        <v>131</v>
      </c>
      <c r="D91" s="155"/>
      <c r="E91" s="156"/>
      <c r="F91" s="26"/>
      <c r="G91" s="26"/>
      <c r="H91" s="26"/>
      <c r="I91" s="27"/>
      <c r="J91" s="6"/>
      <c r="K91" s="26"/>
      <c r="L91" s="24"/>
      <c r="M91" s="24">
        <v>1</v>
      </c>
      <c r="N91" s="24"/>
      <c r="O91" s="24" t="s">
        <v>561</v>
      </c>
      <c r="P91" s="47"/>
      <c r="Q91" s="47"/>
      <c r="R91" s="47"/>
    </row>
    <row r="92" spans="1:18">
      <c r="A92" s="24" t="s">
        <v>340</v>
      </c>
      <c r="B92" s="25"/>
      <c r="C92" s="154" t="s">
        <v>339</v>
      </c>
      <c r="D92" s="155"/>
      <c r="E92" s="156"/>
      <c r="F92" s="26"/>
      <c r="G92" s="26"/>
      <c r="H92" s="26"/>
      <c r="I92" s="27"/>
      <c r="J92" s="6"/>
      <c r="K92" s="26"/>
      <c r="L92" s="24"/>
      <c r="M92" s="24">
        <v>1</v>
      </c>
      <c r="N92" s="24"/>
      <c r="O92" s="24" t="s">
        <v>561</v>
      </c>
      <c r="P92" s="47"/>
      <c r="Q92" s="47"/>
      <c r="R92" s="47"/>
    </row>
    <row r="93" spans="1:18" ht="26.25">
      <c r="A93" s="19" t="s">
        <v>15</v>
      </c>
      <c r="B93" s="20" t="s">
        <v>79</v>
      </c>
      <c r="C93" s="183" t="s">
        <v>66</v>
      </c>
      <c r="D93" s="184"/>
      <c r="E93" s="185"/>
      <c r="F93" s="21">
        <v>1700</v>
      </c>
      <c r="G93" s="21">
        <v>700</v>
      </c>
      <c r="H93" s="21">
        <v>1100</v>
      </c>
      <c r="I93" s="22">
        <f>SUM(F93/1000*G93/1000*(H93-150)/1000)*3</f>
        <v>3.3915000000000002</v>
      </c>
      <c r="J93" s="23" t="s">
        <v>93</v>
      </c>
      <c r="K93" s="21"/>
      <c r="L93" s="19"/>
      <c r="M93" s="19">
        <v>1</v>
      </c>
      <c r="N93" s="19"/>
      <c r="O93" s="19" t="s">
        <v>561</v>
      </c>
      <c r="P93" s="47"/>
      <c r="Q93" s="47"/>
      <c r="R93" s="47"/>
    </row>
    <row r="94" spans="1:18">
      <c r="A94" s="24" t="s">
        <v>170</v>
      </c>
      <c r="B94" s="25"/>
      <c r="C94" s="154" t="s">
        <v>94</v>
      </c>
      <c r="D94" s="155"/>
      <c r="E94" s="156"/>
      <c r="F94" s="26"/>
      <c r="G94" s="26"/>
      <c r="H94" s="26"/>
      <c r="I94" s="27"/>
      <c r="J94" s="6"/>
      <c r="K94" s="26"/>
      <c r="L94" s="24"/>
      <c r="M94" s="24">
        <v>1</v>
      </c>
      <c r="N94" s="24"/>
      <c r="O94" s="24" t="s">
        <v>561</v>
      </c>
      <c r="P94" s="47"/>
      <c r="Q94" s="47"/>
      <c r="R94" s="47"/>
    </row>
    <row r="95" spans="1:18">
      <c r="A95" s="24" t="s">
        <v>171</v>
      </c>
      <c r="B95" s="25"/>
      <c r="C95" s="154" t="s">
        <v>104</v>
      </c>
      <c r="D95" s="155"/>
      <c r="E95" s="156"/>
      <c r="F95" s="26"/>
      <c r="G95" s="26"/>
      <c r="H95" s="26"/>
      <c r="I95" s="27"/>
      <c r="J95" s="6"/>
      <c r="K95" s="26"/>
      <c r="L95" s="24"/>
      <c r="M95" s="24">
        <v>6</v>
      </c>
      <c r="N95" s="24"/>
      <c r="O95" s="24" t="s">
        <v>561</v>
      </c>
      <c r="P95" s="47"/>
      <c r="Q95" s="47"/>
      <c r="R95" s="47"/>
    </row>
    <row r="96" spans="1:18">
      <c r="A96" s="24" t="s">
        <v>172</v>
      </c>
      <c r="B96" s="25"/>
      <c r="C96" s="154" t="s">
        <v>110</v>
      </c>
      <c r="D96" s="155"/>
      <c r="E96" s="156"/>
      <c r="F96" s="26"/>
      <c r="G96" s="26"/>
      <c r="H96" s="26"/>
      <c r="I96" s="27"/>
      <c r="J96" s="6"/>
      <c r="K96" s="26"/>
      <c r="L96" s="24"/>
      <c r="M96" s="24">
        <v>3</v>
      </c>
      <c r="N96" s="24"/>
      <c r="O96" s="24" t="s">
        <v>561</v>
      </c>
      <c r="P96" s="47"/>
      <c r="Q96" s="47"/>
      <c r="R96" s="47"/>
    </row>
    <row r="97" spans="1:18">
      <c r="A97" s="24" t="s">
        <v>173</v>
      </c>
      <c r="B97" s="25"/>
      <c r="C97" s="154" t="s">
        <v>122</v>
      </c>
      <c r="D97" s="155"/>
      <c r="E97" s="156"/>
      <c r="F97" s="26"/>
      <c r="G97" s="26"/>
      <c r="H97" s="26"/>
      <c r="I97" s="27"/>
      <c r="J97" s="6"/>
      <c r="K97" s="26"/>
      <c r="L97" s="24"/>
      <c r="M97" s="24">
        <v>2</v>
      </c>
      <c r="N97" s="24"/>
      <c r="O97" s="24" t="s">
        <v>561</v>
      </c>
      <c r="P97" s="47"/>
      <c r="Q97" s="47"/>
      <c r="R97" s="47"/>
    </row>
    <row r="98" spans="1:18">
      <c r="A98" s="24" t="s">
        <v>174</v>
      </c>
      <c r="B98" s="25"/>
      <c r="C98" s="154" t="s">
        <v>123</v>
      </c>
      <c r="D98" s="155"/>
      <c r="E98" s="156"/>
      <c r="F98" s="26"/>
      <c r="G98" s="26"/>
      <c r="H98" s="26"/>
      <c r="I98" s="27"/>
      <c r="J98" s="6"/>
      <c r="K98" s="26"/>
      <c r="L98" s="24"/>
      <c r="M98" s="24">
        <v>1</v>
      </c>
      <c r="N98" s="24"/>
      <c r="O98" s="24" t="s">
        <v>561</v>
      </c>
      <c r="P98" s="47"/>
      <c r="Q98" s="47"/>
      <c r="R98" s="47"/>
    </row>
    <row r="99" spans="1:18" ht="18.75" customHeight="1">
      <c r="A99" s="24" t="s">
        <v>175</v>
      </c>
      <c r="B99" s="25"/>
      <c r="C99" s="154" t="s">
        <v>150</v>
      </c>
      <c r="D99" s="155"/>
      <c r="E99" s="156"/>
      <c r="F99" s="26"/>
      <c r="G99" s="26"/>
      <c r="H99" s="26"/>
      <c r="I99" s="27"/>
      <c r="J99" s="6"/>
      <c r="K99" s="26"/>
      <c r="L99" s="24"/>
      <c r="M99" s="24">
        <v>1</v>
      </c>
      <c r="N99" s="24"/>
      <c r="O99" s="24" t="s">
        <v>561</v>
      </c>
      <c r="P99" s="47"/>
      <c r="Q99" s="47"/>
      <c r="R99" s="47"/>
    </row>
    <row r="100" spans="1:18" ht="26.25">
      <c r="A100" s="19" t="s">
        <v>16</v>
      </c>
      <c r="B100" s="20">
        <v>118</v>
      </c>
      <c r="C100" s="183" t="s">
        <v>67</v>
      </c>
      <c r="D100" s="184"/>
      <c r="E100" s="185"/>
      <c r="F100" s="21">
        <v>1700</v>
      </c>
      <c r="G100" s="21">
        <v>700</v>
      </c>
      <c r="H100" s="21">
        <v>1100</v>
      </c>
      <c r="I100" s="22">
        <f t="shared" si="0"/>
        <v>1.1305000000000001</v>
      </c>
      <c r="J100" s="23" t="s">
        <v>93</v>
      </c>
      <c r="K100" s="21"/>
      <c r="L100" s="19"/>
      <c r="M100" s="19">
        <v>1</v>
      </c>
      <c r="N100" s="19"/>
      <c r="O100" s="19" t="s">
        <v>561</v>
      </c>
      <c r="P100" s="47"/>
      <c r="Q100" s="47"/>
      <c r="R100" s="47"/>
    </row>
    <row r="101" spans="1:18" ht="26.25">
      <c r="A101" s="19" t="s">
        <v>17</v>
      </c>
      <c r="B101" s="20">
        <v>117</v>
      </c>
      <c r="C101" s="183" t="s">
        <v>849</v>
      </c>
      <c r="D101" s="184"/>
      <c r="E101" s="185"/>
      <c r="F101" s="21">
        <v>1700</v>
      </c>
      <c r="G101" s="21">
        <v>1000</v>
      </c>
      <c r="H101" s="21">
        <v>1100</v>
      </c>
      <c r="I101" s="22">
        <f t="shared" si="0"/>
        <v>1.615</v>
      </c>
      <c r="J101" s="23" t="s">
        <v>93</v>
      </c>
      <c r="K101" s="21"/>
      <c r="L101" s="19"/>
      <c r="M101" s="19">
        <v>1</v>
      </c>
      <c r="N101" s="19"/>
      <c r="O101" s="19" t="s">
        <v>561</v>
      </c>
      <c r="P101" s="47"/>
      <c r="Q101" s="47"/>
      <c r="R101" s="47"/>
    </row>
    <row r="102" spans="1:18">
      <c r="A102" s="24" t="s">
        <v>176</v>
      </c>
      <c r="B102" s="25"/>
      <c r="C102" s="154" t="s">
        <v>94</v>
      </c>
      <c r="D102" s="155"/>
      <c r="E102" s="156"/>
      <c r="F102" s="26"/>
      <c r="G102" s="26"/>
      <c r="H102" s="26"/>
      <c r="I102" s="27"/>
      <c r="J102" s="6"/>
      <c r="K102" s="26"/>
      <c r="L102" s="24"/>
      <c r="M102" s="24">
        <v>1</v>
      </c>
      <c r="N102" s="24"/>
      <c r="O102" s="24" t="s">
        <v>561</v>
      </c>
      <c r="P102" s="47"/>
      <c r="Q102" s="47"/>
      <c r="R102" s="47"/>
    </row>
    <row r="103" spans="1:18">
      <c r="A103" s="24" t="s">
        <v>177</v>
      </c>
      <c r="B103" s="25"/>
      <c r="C103" s="154" t="s">
        <v>95</v>
      </c>
      <c r="D103" s="155"/>
      <c r="E103" s="156"/>
      <c r="F103" s="26"/>
      <c r="G103" s="26"/>
      <c r="H103" s="26"/>
      <c r="I103" s="27"/>
      <c r="J103" s="6"/>
      <c r="K103" s="26"/>
      <c r="L103" s="24"/>
      <c r="M103" s="24">
        <v>2</v>
      </c>
      <c r="N103" s="24"/>
      <c r="O103" s="24" t="s">
        <v>561</v>
      </c>
      <c r="P103" s="47"/>
      <c r="Q103" s="47"/>
      <c r="R103" s="47"/>
    </row>
    <row r="104" spans="1:18">
      <c r="A104" s="24" t="s">
        <v>178</v>
      </c>
      <c r="B104" s="25"/>
      <c r="C104" s="154" t="s">
        <v>10</v>
      </c>
      <c r="D104" s="155"/>
      <c r="E104" s="156"/>
      <c r="F104" s="26"/>
      <c r="G104" s="26"/>
      <c r="H104" s="26"/>
      <c r="I104" s="27"/>
      <c r="J104" s="6"/>
      <c r="K104" s="26"/>
      <c r="L104" s="24"/>
      <c r="M104" s="24">
        <v>1</v>
      </c>
      <c r="N104" s="24"/>
      <c r="O104" s="24" t="s">
        <v>561</v>
      </c>
      <c r="P104" s="47"/>
      <c r="Q104" s="47"/>
      <c r="R104" s="47"/>
    </row>
    <row r="105" spans="1:18">
      <c r="A105" s="24" t="s">
        <v>179</v>
      </c>
      <c r="B105" s="25"/>
      <c r="C105" s="154" t="s">
        <v>96</v>
      </c>
      <c r="D105" s="155"/>
      <c r="E105" s="156"/>
      <c r="F105" s="26"/>
      <c r="G105" s="26"/>
      <c r="H105" s="26"/>
      <c r="I105" s="27"/>
      <c r="J105" s="6"/>
      <c r="K105" s="26"/>
      <c r="L105" s="24"/>
      <c r="M105" s="24">
        <v>1</v>
      </c>
      <c r="N105" s="24"/>
      <c r="O105" s="24" t="s">
        <v>561</v>
      </c>
      <c r="P105" s="47"/>
      <c r="Q105" s="47"/>
      <c r="R105" s="47"/>
    </row>
    <row r="106" spans="1:18">
      <c r="A106" s="24" t="s">
        <v>180</v>
      </c>
      <c r="B106" s="25"/>
      <c r="C106" s="154" t="s">
        <v>102</v>
      </c>
      <c r="D106" s="155"/>
      <c r="E106" s="156"/>
      <c r="F106" s="26"/>
      <c r="G106" s="26"/>
      <c r="H106" s="26"/>
      <c r="I106" s="27"/>
      <c r="J106" s="6"/>
      <c r="K106" s="26"/>
      <c r="L106" s="24"/>
      <c r="M106" s="24">
        <v>2</v>
      </c>
      <c r="N106" s="24"/>
      <c r="O106" s="24" t="s">
        <v>561</v>
      </c>
      <c r="P106" s="47"/>
      <c r="Q106" s="47"/>
      <c r="R106" s="47"/>
    </row>
    <row r="107" spans="1:18">
      <c r="A107" s="24" t="s">
        <v>181</v>
      </c>
      <c r="B107" s="25"/>
      <c r="C107" s="154" t="s">
        <v>103</v>
      </c>
      <c r="D107" s="155"/>
      <c r="E107" s="156"/>
      <c r="F107" s="26"/>
      <c r="G107" s="26"/>
      <c r="H107" s="26"/>
      <c r="I107" s="27"/>
      <c r="J107" s="6"/>
      <c r="K107" s="26"/>
      <c r="L107" s="24"/>
      <c r="M107" s="24">
        <v>1</v>
      </c>
      <c r="N107" s="24"/>
      <c r="O107" s="24" t="s">
        <v>561</v>
      </c>
      <c r="P107" s="47"/>
      <c r="Q107" s="47"/>
      <c r="R107" s="47"/>
    </row>
    <row r="108" spans="1:18">
      <c r="A108" s="24" t="s">
        <v>182</v>
      </c>
      <c r="B108" s="25"/>
      <c r="C108" s="154" t="s">
        <v>104</v>
      </c>
      <c r="D108" s="155"/>
      <c r="E108" s="156"/>
      <c r="F108" s="26"/>
      <c r="G108" s="26"/>
      <c r="H108" s="26"/>
      <c r="I108" s="27"/>
      <c r="J108" s="6"/>
      <c r="K108" s="26"/>
      <c r="L108" s="24"/>
      <c r="M108" s="24">
        <v>2</v>
      </c>
      <c r="N108" s="24"/>
      <c r="O108" s="24" t="s">
        <v>561</v>
      </c>
      <c r="P108" s="47"/>
      <c r="Q108" s="47"/>
      <c r="R108" s="47"/>
    </row>
    <row r="109" spans="1:18">
      <c r="A109" s="24" t="s">
        <v>183</v>
      </c>
      <c r="B109" s="25"/>
      <c r="C109" s="154" t="s">
        <v>130</v>
      </c>
      <c r="D109" s="155"/>
      <c r="E109" s="156"/>
      <c r="F109" s="26"/>
      <c r="G109" s="26"/>
      <c r="H109" s="26"/>
      <c r="I109" s="27"/>
      <c r="J109" s="6"/>
      <c r="K109" s="26"/>
      <c r="L109" s="24"/>
      <c r="M109" s="24">
        <v>1</v>
      </c>
      <c r="N109" s="24"/>
      <c r="O109" s="24" t="s">
        <v>561</v>
      </c>
      <c r="P109" s="47"/>
      <c r="Q109" s="47"/>
      <c r="R109" s="47"/>
    </row>
    <row r="110" spans="1:18">
      <c r="A110" s="24" t="s">
        <v>184</v>
      </c>
      <c r="B110" s="25"/>
      <c r="C110" s="154" t="s">
        <v>131</v>
      </c>
      <c r="D110" s="155"/>
      <c r="E110" s="156"/>
      <c r="F110" s="26"/>
      <c r="G110" s="26"/>
      <c r="H110" s="26"/>
      <c r="I110" s="27"/>
      <c r="J110" s="6"/>
      <c r="K110" s="26"/>
      <c r="L110" s="24"/>
      <c r="M110" s="24">
        <v>1</v>
      </c>
      <c r="N110" s="24"/>
      <c r="O110" s="24" t="s">
        <v>561</v>
      </c>
      <c r="P110" s="47"/>
      <c r="Q110" s="47"/>
      <c r="R110" s="47"/>
    </row>
    <row r="111" spans="1:18" ht="26.25">
      <c r="A111" s="19" t="s">
        <v>18</v>
      </c>
      <c r="B111" s="20">
        <v>116</v>
      </c>
      <c r="C111" s="183" t="s">
        <v>68</v>
      </c>
      <c r="D111" s="184"/>
      <c r="E111" s="185"/>
      <c r="F111" s="21">
        <v>1700</v>
      </c>
      <c r="G111" s="21">
        <v>1000</v>
      </c>
      <c r="H111" s="21">
        <v>1100</v>
      </c>
      <c r="I111" s="22">
        <f t="shared" si="0"/>
        <v>1.615</v>
      </c>
      <c r="J111" s="23" t="s">
        <v>92</v>
      </c>
      <c r="K111" s="21"/>
      <c r="L111" s="19"/>
      <c r="M111" s="19">
        <v>1</v>
      </c>
      <c r="N111" s="19"/>
      <c r="O111" s="19" t="s">
        <v>561</v>
      </c>
      <c r="P111" s="47"/>
      <c r="Q111" s="47"/>
      <c r="R111" s="47"/>
    </row>
    <row r="112" spans="1:18">
      <c r="A112" s="24" t="s">
        <v>187</v>
      </c>
      <c r="B112" s="25"/>
      <c r="C112" s="154" t="s">
        <v>94</v>
      </c>
      <c r="D112" s="155"/>
      <c r="E112" s="156"/>
      <c r="F112" s="26"/>
      <c r="G112" s="26"/>
      <c r="H112" s="26"/>
      <c r="I112" s="27"/>
      <c r="J112" s="6"/>
      <c r="K112" s="26"/>
      <c r="L112" s="24"/>
      <c r="M112" s="24">
        <v>1</v>
      </c>
      <c r="N112" s="24"/>
      <c r="O112" s="24" t="s">
        <v>561</v>
      </c>
      <c r="P112" s="47"/>
      <c r="Q112" s="47"/>
      <c r="R112" s="47"/>
    </row>
    <row r="113" spans="1:18">
      <c r="A113" s="24" t="s">
        <v>189</v>
      </c>
      <c r="B113" s="25"/>
      <c r="C113" s="154" t="s">
        <v>95</v>
      </c>
      <c r="D113" s="155"/>
      <c r="E113" s="156"/>
      <c r="F113" s="26"/>
      <c r="G113" s="26"/>
      <c r="H113" s="26"/>
      <c r="I113" s="27"/>
      <c r="J113" s="6"/>
      <c r="K113" s="26"/>
      <c r="L113" s="24"/>
      <c r="M113" s="24">
        <v>2</v>
      </c>
      <c r="N113" s="24"/>
      <c r="O113" s="24" t="s">
        <v>561</v>
      </c>
      <c r="P113" s="47"/>
      <c r="Q113" s="47"/>
      <c r="R113" s="47"/>
    </row>
    <row r="114" spans="1:18">
      <c r="A114" s="24" t="s">
        <v>190</v>
      </c>
      <c r="B114" s="25"/>
      <c r="C114" s="154" t="s">
        <v>10</v>
      </c>
      <c r="D114" s="155"/>
      <c r="E114" s="156"/>
      <c r="F114" s="26"/>
      <c r="G114" s="26"/>
      <c r="H114" s="26"/>
      <c r="I114" s="27"/>
      <c r="J114" s="6"/>
      <c r="K114" s="26"/>
      <c r="L114" s="24"/>
      <c r="M114" s="24">
        <v>1</v>
      </c>
      <c r="N114" s="24"/>
      <c r="O114" s="24" t="s">
        <v>561</v>
      </c>
      <c r="P114" s="47"/>
      <c r="Q114" s="47"/>
      <c r="R114" s="47"/>
    </row>
    <row r="115" spans="1:18">
      <c r="A115" s="24" t="s">
        <v>191</v>
      </c>
      <c r="B115" s="25"/>
      <c r="C115" s="154" t="s">
        <v>96</v>
      </c>
      <c r="D115" s="155"/>
      <c r="E115" s="156"/>
      <c r="F115" s="26"/>
      <c r="G115" s="26"/>
      <c r="H115" s="26"/>
      <c r="I115" s="27"/>
      <c r="J115" s="6"/>
      <c r="K115" s="26"/>
      <c r="L115" s="24"/>
      <c r="M115" s="24">
        <v>1</v>
      </c>
      <c r="N115" s="24"/>
      <c r="O115" s="24" t="s">
        <v>561</v>
      </c>
      <c r="P115" s="47"/>
      <c r="Q115" s="47"/>
      <c r="R115" s="47"/>
    </row>
    <row r="116" spans="1:18">
      <c r="A116" s="24" t="s">
        <v>192</v>
      </c>
      <c r="B116" s="25"/>
      <c r="C116" s="154" t="s">
        <v>44</v>
      </c>
      <c r="D116" s="155"/>
      <c r="E116" s="156"/>
      <c r="F116" s="26"/>
      <c r="G116" s="26"/>
      <c r="H116" s="26"/>
      <c r="I116" s="27"/>
      <c r="J116" s="6"/>
      <c r="K116" s="26"/>
      <c r="L116" s="24"/>
      <c r="M116" s="24">
        <v>8</v>
      </c>
      <c r="N116" s="24"/>
      <c r="O116" s="24" t="s">
        <v>561</v>
      </c>
      <c r="P116" s="47"/>
      <c r="Q116" s="47"/>
      <c r="R116" s="47"/>
    </row>
    <row r="117" spans="1:18">
      <c r="A117" s="24" t="s">
        <v>193</v>
      </c>
      <c r="B117" s="25"/>
      <c r="C117" s="154" t="s">
        <v>102</v>
      </c>
      <c r="D117" s="155"/>
      <c r="E117" s="156"/>
      <c r="F117" s="26"/>
      <c r="G117" s="26"/>
      <c r="H117" s="26"/>
      <c r="I117" s="27"/>
      <c r="J117" s="6"/>
      <c r="K117" s="26"/>
      <c r="L117" s="24"/>
      <c r="M117" s="24">
        <v>2</v>
      </c>
      <c r="N117" s="24"/>
      <c r="O117" s="24" t="s">
        <v>561</v>
      </c>
      <c r="P117" s="47"/>
      <c r="Q117" s="47"/>
      <c r="R117" s="47"/>
    </row>
    <row r="118" spans="1:18">
      <c r="A118" s="24" t="s">
        <v>194</v>
      </c>
      <c r="B118" s="25"/>
      <c r="C118" s="154" t="s">
        <v>103</v>
      </c>
      <c r="D118" s="155"/>
      <c r="E118" s="156"/>
      <c r="F118" s="26"/>
      <c r="G118" s="26"/>
      <c r="H118" s="26"/>
      <c r="I118" s="27"/>
      <c r="J118" s="6"/>
      <c r="K118" s="26"/>
      <c r="L118" s="24"/>
      <c r="M118" s="24">
        <v>1</v>
      </c>
      <c r="N118" s="24"/>
      <c r="O118" s="24" t="s">
        <v>561</v>
      </c>
      <c r="P118" s="47"/>
      <c r="Q118" s="47"/>
      <c r="R118" s="47"/>
    </row>
    <row r="119" spans="1:18">
      <c r="A119" s="24" t="s">
        <v>195</v>
      </c>
      <c r="B119" s="25"/>
      <c r="C119" s="154" t="s">
        <v>105</v>
      </c>
      <c r="D119" s="155"/>
      <c r="E119" s="156"/>
      <c r="F119" s="26"/>
      <c r="G119" s="26"/>
      <c r="H119" s="26"/>
      <c r="I119" s="27"/>
      <c r="J119" s="6"/>
      <c r="K119" s="26"/>
      <c r="L119" s="24"/>
      <c r="M119" s="24">
        <v>6</v>
      </c>
      <c r="N119" s="24"/>
      <c r="O119" s="24" t="s">
        <v>561</v>
      </c>
      <c r="P119" s="47"/>
      <c r="Q119" s="47"/>
      <c r="R119" s="47"/>
    </row>
    <row r="120" spans="1:18">
      <c r="A120" s="24" t="s">
        <v>196</v>
      </c>
      <c r="B120" s="25"/>
      <c r="C120" s="154" t="s">
        <v>106</v>
      </c>
      <c r="D120" s="155"/>
      <c r="E120" s="156"/>
      <c r="F120" s="26"/>
      <c r="G120" s="26"/>
      <c r="H120" s="26"/>
      <c r="I120" s="27"/>
      <c r="J120" s="6"/>
      <c r="K120" s="26"/>
      <c r="L120" s="24"/>
      <c r="M120" s="24">
        <v>2</v>
      </c>
      <c r="N120" s="24"/>
      <c r="O120" s="24" t="s">
        <v>561</v>
      </c>
      <c r="P120" s="47"/>
      <c r="Q120" s="47"/>
      <c r="R120" s="47"/>
    </row>
    <row r="121" spans="1:18" ht="15" customHeight="1">
      <c r="A121" s="24" t="s">
        <v>197</v>
      </c>
      <c r="B121" s="25"/>
      <c r="C121" s="154" t="s">
        <v>107</v>
      </c>
      <c r="D121" s="155"/>
      <c r="E121" s="156"/>
      <c r="F121" s="26"/>
      <c r="G121" s="26"/>
      <c r="H121" s="26"/>
      <c r="I121" s="27"/>
      <c r="J121" s="6"/>
      <c r="K121" s="26"/>
      <c r="L121" s="24"/>
      <c r="M121" s="24">
        <v>3</v>
      </c>
      <c r="N121" s="24"/>
      <c r="O121" s="24" t="s">
        <v>561</v>
      </c>
      <c r="P121" s="47"/>
      <c r="Q121" s="47"/>
      <c r="R121" s="47"/>
    </row>
    <row r="122" spans="1:18">
      <c r="A122" s="24" t="s">
        <v>198</v>
      </c>
      <c r="B122" s="25"/>
      <c r="C122" s="154" t="s">
        <v>863</v>
      </c>
      <c r="D122" s="155"/>
      <c r="E122" s="156"/>
      <c r="F122" s="26"/>
      <c r="G122" s="26"/>
      <c r="H122" s="26"/>
      <c r="I122" s="27"/>
      <c r="J122" s="6"/>
      <c r="K122" s="26"/>
      <c r="L122" s="24"/>
      <c r="M122" s="24">
        <v>1</v>
      </c>
      <c r="N122" s="24"/>
      <c r="O122" s="24" t="s">
        <v>561</v>
      </c>
      <c r="P122" s="47"/>
      <c r="Q122" s="47"/>
      <c r="R122" s="47"/>
    </row>
    <row r="123" spans="1:18">
      <c r="A123" s="24" t="s">
        <v>199</v>
      </c>
      <c r="B123" s="25"/>
      <c r="C123" s="154" t="s">
        <v>864</v>
      </c>
      <c r="D123" s="155"/>
      <c r="E123" s="156"/>
      <c r="F123" s="26"/>
      <c r="G123" s="26"/>
      <c r="H123" s="26"/>
      <c r="I123" s="27"/>
      <c r="J123" s="6"/>
      <c r="K123" s="26"/>
      <c r="L123" s="24"/>
      <c r="M123" s="24">
        <v>1</v>
      </c>
      <c r="N123" s="24"/>
      <c r="O123" s="24" t="s">
        <v>561</v>
      </c>
      <c r="P123" s="47"/>
      <c r="Q123" s="47"/>
      <c r="R123" s="47"/>
    </row>
    <row r="124" spans="1:18">
      <c r="A124" s="24" t="s">
        <v>200</v>
      </c>
      <c r="B124" s="25"/>
      <c r="C124" s="154" t="s">
        <v>188</v>
      </c>
      <c r="D124" s="155"/>
      <c r="E124" s="156"/>
      <c r="F124" s="26"/>
      <c r="G124" s="26"/>
      <c r="H124" s="26"/>
      <c r="I124" s="27"/>
      <c r="J124" s="6"/>
      <c r="K124" s="26"/>
      <c r="L124" s="24"/>
      <c r="M124" s="24">
        <v>1</v>
      </c>
      <c r="N124" s="24"/>
      <c r="O124" s="24" t="s">
        <v>561</v>
      </c>
      <c r="P124" s="47"/>
      <c r="Q124" s="47"/>
      <c r="R124" s="47"/>
    </row>
    <row r="125" spans="1:18">
      <c r="A125" s="24" t="s">
        <v>201</v>
      </c>
      <c r="B125" s="25"/>
      <c r="C125" s="154" t="s">
        <v>130</v>
      </c>
      <c r="D125" s="155"/>
      <c r="E125" s="156"/>
      <c r="F125" s="26"/>
      <c r="G125" s="26"/>
      <c r="H125" s="26"/>
      <c r="I125" s="27"/>
      <c r="J125" s="6"/>
      <c r="K125" s="26"/>
      <c r="L125" s="24"/>
      <c r="M125" s="24">
        <v>1</v>
      </c>
      <c r="N125" s="24"/>
      <c r="O125" s="24" t="s">
        <v>561</v>
      </c>
      <c r="P125" s="47"/>
      <c r="Q125" s="47"/>
      <c r="R125" s="47"/>
    </row>
    <row r="126" spans="1:18">
      <c r="A126" s="24" t="s">
        <v>202</v>
      </c>
      <c r="B126" s="25"/>
      <c r="C126" s="154" t="s">
        <v>110</v>
      </c>
      <c r="D126" s="155"/>
      <c r="E126" s="156"/>
      <c r="F126" s="26"/>
      <c r="G126" s="26"/>
      <c r="H126" s="26"/>
      <c r="I126" s="27"/>
      <c r="J126" s="6"/>
      <c r="K126" s="26"/>
      <c r="L126" s="24"/>
      <c r="M126" s="24">
        <v>1</v>
      </c>
      <c r="N126" s="24"/>
      <c r="O126" s="24" t="s">
        <v>561</v>
      </c>
      <c r="P126" s="47"/>
      <c r="Q126" s="47"/>
      <c r="R126" s="47"/>
    </row>
    <row r="127" spans="1:18">
      <c r="A127" s="24" t="s">
        <v>203</v>
      </c>
      <c r="B127" s="25"/>
      <c r="C127" s="154" t="s">
        <v>204</v>
      </c>
      <c r="D127" s="155"/>
      <c r="E127" s="156"/>
      <c r="F127" s="26"/>
      <c r="G127" s="26"/>
      <c r="H127" s="26"/>
      <c r="I127" s="27"/>
      <c r="J127" s="6"/>
      <c r="K127" s="26"/>
      <c r="L127" s="24"/>
      <c r="M127" s="24">
        <v>1</v>
      </c>
      <c r="N127" s="24"/>
      <c r="O127" s="24" t="s">
        <v>561</v>
      </c>
      <c r="P127" s="47"/>
      <c r="Q127" s="47"/>
      <c r="R127" s="47"/>
    </row>
    <row r="128" spans="1:18">
      <c r="A128" s="5" t="s">
        <v>615</v>
      </c>
      <c r="B128" s="5"/>
      <c r="C128" s="166" t="s">
        <v>637</v>
      </c>
      <c r="D128" s="167"/>
      <c r="E128" s="167"/>
      <c r="F128" s="155"/>
      <c r="G128" s="155"/>
      <c r="H128" s="155"/>
      <c r="I128" s="155"/>
      <c r="J128" s="155"/>
      <c r="K128" s="155"/>
      <c r="L128" s="156"/>
      <c r="M128" s="5">
        <v>1</v>
      </c>
      <c r="N128" s="33"/>
      <c r="O128" s="33"/>
      <c r="P128" s="47"/>
      <c r="Q128" s="74" t="s">
        <v>584</v>
      </c>
      <c r="R128" s="47"/>
    </row>
    <row r="129" spans="1:18" ht="27" customHeight="1">
      <c r="A129" s="5" t="s">
        <v>615</v>
      </c>
      <c r="B129" s="5"/>
      <c r="C129" s="166" t="s">
        <v>638</v>
      </c>
      <c r="D129" s="167"/>
      <c r="E129" s="167"/>
      <c r="F129" s="155"/>
      <c r="G129" s="155"/>
      <c r="H129" s="155"/>
      <c r="I129" s="155"/>
      <c r="J129" s="155"/>
      <c r="K129" s="155"/>
      <c r="L129" s="156"/>
      <c r="M129" s="5">
        <v>1</v>
      </c>
      <c r="N129" s="33"/>
      <c r="O129" s="33"/>
      <c r="P129" s="47"/>
      <c r="Q129" s="74" t="s">
        <v>584</v>
      </c>
      <c r="R129" s="47"/>
    </row>
    <row r="130" spans="1:18" ht="27" customHeight="1">
      <c r="A130" s="5" t="s">
        <v>615</v>
      </c>
      <c r="B130" s="5"/>
      <c r="C130" s="166" t="s">
        <v>639</v>
      </c>
      <c r="D130" s="167"/>
      <c r="E130" s="167"/>
      <c r="F130" s="155"/>
      <c r="G130" s="155"/>
      <c r="H130" s="155"/>
      <c r="I130" s="155"/>
      <c r="J130" s="155"/>
      <c r="K130" s="155"/>
      <c r="L130" s="156"/>
      <c r="M130" s="5">
        <v>1</v>
      </c>
      <c r="N130" s="33"/>
      <c r="O130" s="33"/>
      <c r="P130" s="47"/>
      <c r="Q130" s="74" t="s">
        <v>584</v>
      </c>
      <c r="R130" s="47"/>
    </row>
    <row r="131" spans="1:18">
      <c r="A131" s="24" t="s">
        <v>372</v>
      </c>
      <c r="B131" s="25"/>
      <c r="C131" s="154" t="s">
        <v>131</v>
      </c>
      <c r="D131" s="155"/>
      <c r="E131" s="156"/>
      <c r="F131" s="26"/>
      <c r="G131" s="26"/>
      <c r="H131" s="26"/>
      <c r="I131" s="27"/>
      <c r="J131" s="6"/>
      <c r="K131" s="26"/>
      <c r="L131" s="24"/>
      <c r="M131" s="24">
        <v>1</v>
      </c>
      <c r="N131" s="24"/>
      <c r="O131" s="24" t="s">
        <v>561</v>
      </c>
      <c r="P131" s="47"/>
      <c r="Q131" s="47"/>
      <c r="R131" s="47"/>
    </row>
    <row r="132" spans="1:18" ht="25.5" customHeight="1">
      <c r="A132" s="19" t="s">
        <v>19</v>
      </c>
      <c r="B132" s="20">
        <v>115</v>
      </c>
      <c r="C132" s="183" t="s">
        <v>68</v>
      </c>
      <c r="D132" s="184"/>
      <c r="E132" s="185"/>
      <c r="F132" s="21">
        <v>1700</v>
      </c>
      <c r="G132" s="21">
        <v>1000</v>
      </c>
      <c r="H132" s="21">
        <v>1100</v>
      </c>
      <c r="I132" s="22">
        <f t="shared" si="0"/>
        <v>1.615</v>
      </c>
      <c r="J132" s="23" t="s">
        <v>92</v>
      </c>
      <c r="K132" s="21"/>
      <c r="L132" s="19"/>
      <c r="M132" s="19">
        <v>1</v>
      </c>
      <c r="N132" s="19"/>
      <c r="O132" s="19" t="s">
        <v>561</v>
      </c>
      <c r="P132" s="47"/>
      <c r="Q132" s="47"/>
      <c r="R132" s="47"/>
    </row>
    <row r="133" spans="1:18">
      <c r="A133" s="24" t="s">
        <v>205</v>
      </c>
      <c r="B133" s="25"/>
      <c r="C133" s="154" t="s">
        <v>94</v>
      </c>
      <c r="D133" s="155"/>
      <c r="E133" s="156"/>
      <c r="F133" s="26"/>
      <c r="G133" s="26"/>
      <c r="H133" s="26"/>
      <c r="I133" s="27"/>
      <c r="J133" s="6"/>
      <c r="K133" s="26"/>
      <c r="L133" s="24"/>
      <c r="M133" s="24">
        <v>1</v>
      </c>
      <c r="N133" s="24"/>
      <c r="O133" s="24" t="s">
        <v>561</v>
      </c>
      <c r="P133" s="47"/>
      <c r="Q133" s="47"/>
      <c r="R133" s="47"/>
    </row>
    <row r="134" spans="1:18">
      <c r="A134" s="24" t="s">
        <v>206</v>
      </c>
      <c r="B134" s="25"/>
      <c r="C134" s="154" t="s">
        <v>95</v>
      </c>
      <c r="D134" s="155"/>
      <c r="E134" s="156"/>
      <c r="F134" s="26"/>
      <c r="G134" s="26"/>
      <c r="H134" s="26"/>
      <c r="I134" s="27"/>
      <c r="J134" s="6"/>
      <c r="K134" s="26"/>
      <c r="L134" s="24"/>
      <c r="M134" s="24">
        <v>2</v>
      </c>
      <c r="N134" s="24"/>
      <c r="O134" s="24" t="s">
        <v>561</v>
      </c>
      <c r="P134" s="47"/>
      <c r="Q134" s="47"/>
      <c r="R134" s="47"/>
    </row>
    <row r="135" spans="1:18">
      <c r="A135" s="24" t="s">
        <v>207</v>
      </c>
      <c r="B135" s="25"/>
      <c r="C135" s="154" t="s">
        <v>10</v>
      </c>
      <c r="D135" s="155"/>
      <c r="E135" s="156"/>
      <c r="F135" s="26"/>
      <c r="G135" s="26"/>
      <c r="H135" s="26"/>
      <c r="I135" s="27"/>
      <c r="J135" s="6"/>
      <c r="K135" s="26"/>
      <c r="L135" s="24"/>
      <c r="M135" s="24">
        <v>1</v>
      </c>
      <c r="N135" s="24"/>
      <c r="O135" s="24" t="s">
        <v>561</v>
      </c>
      <c r="P135" s="47"/>
      <c r="Q135" s="47"/>
      <c r="R135" s="47"/>
    </row>
    <row r="136" spans="1:18">
      <c r="A136" s="24" t="s">
        <v>208</v>
      </c>
      <c r="B136" s="25"/>
      <c r="C136" s="154" t="s">
        <v>96</v>
      </c>
      <c r="D136" s="155"/>
      <c r="E136" s="156"/>
      <c r="F136" s="26"/>
      <c r="G136" s="26"/>
      <c r="H136" s="26"/>
      <c r="I136" s="27"/>
      <c r="J136" s="6"/>
      <c r="K136" s="26"/>
      <c r="L136" s="24"/>
      <c r="M136" s="24">
        <v>1</v>
      </c>
      <c r="N136" s="24"/>
      <c r="O136" s="24" t="s">
        <v>561</v>
      </c>
      <c r="P136" s="47"/>
      <c r="Q136" s="47"/>
      <c r="R136" s="47"/>
    </row>
    <row r="137" spans="1:18">
      <c r="A137" s="24" t="s">
        <v>209</v>
      </c>
      <c r="B137" s="25"/>
      <c r="C137" s="154" t="s">
        <v>44</v>
      </c>
      <c r="D137" s="155"/>
      <c r="E137" s="156"/>
      <c r="F137" s="26"/>
      <c r="G137" s="26"/>
      <c r="H137" s="26"/>
      <c r="I137" s="27"/>
      <c r="J137" s="6"/>
      <c r="K137" s="26"/>
      <c r="L137" s="24"/>
      <c r="M137" s="24">
        <v>8</v>
      </c>
      <c r="N137" s="24"/>
      <c r="O137" s="24" t="s">
        <v>561</v>
      </c>
      <c r="P137" s="47"/>
      <c r="Q137" s="47"/>
      <c r="R137" s="47"/>
    </row>
    <row r="138" spans="1:18">
      <c r="A138" s="24" t="s">
        <v>210</v>
      </c>
      <c r="B138" s="25"/>
      <c r="C138" s="154" t="s">
        <v>102</v>
      </c>
      <c r="D138" s="155"/>
      <c r="E138" s="156"/>
      <c r="F138" s="26"/>
      <c r="G138" s="26"/>
      <c r="H138" s="26"/>
      <c r="I138" s="27"/>
      <c r="J138" s="6"/>
      <c r="K138" s="26"/>
      <c r="L138" s="24"/>
      <c r="M138" s="24">
        <v>2</v>
      </c>
      <c r="N138" s="24"/>
      <c r="O138" s="24" t="s">
        <v>561</v>
      </c>
      <c r="P138" s="47"/>
      <c r="Q138" s="47"/>
      <c r="R138" s="47"/>
    </row>
    <row r="139" spans="1:18">
      <c r="A139" s="24" t="s">
        <v>211</v>
      </c>
      <c r="B139" s="25"/>
      <c r="C139" s="154" t="s">
        <v>103</v>
      </c>
      <c r="D139" s="155"/>
      <c r="E139" s="156"/>
      <c r="F139" s="26"/>
      <c r="G139" s="26"/>
      <c r="H139" s="26"/>
      <c r="I139" s="27"/>
      <c r="J139" s="6"/>
      <c r="K139" s="26"/>
      <c r="L139" s="24"/>
      <c r="M139" s="24">
        <v>1</v>
      </c>
      <c r="N139" s="24"/>
      <c r="O139" s="24" t="s">
        <v>561</v>
      </c>
      <c r="P139" s="47"/>
      <c r="Q139" s="47"/>
      <c r="R139" s="47"/>
    </row>
    <row r="140" spans="1:18">
      <c r="A140" s="24" t="s">
        <v>212</v>
      </c>
      <c r="B140" s="25"/>
      <c r="C140" s="154" t="s">
        <v>105</v>
      </c>
      <c r="D140" s="155"/>
      <c r="E140" s="156"/>
      <c r="F140" s="26"/>
      <c r="G140" s="26"/>
      <c r="H140" s="26"/>
      <c r="I140" s="27"/>
      <c r="J140" s="6"/>
      <c r="K140" s="26"/>
      <c r="L140" s="24"/>
      <c r="M140" s="24">
        <v>6</v>
      </c>
      <c r="N140" s="24"/>
      <c r="O140" s="24" t="s">
        <v>561</v>
      </c>
      <c r="P140" s="47"/>
      <c r="Q140" s="47"/>
      <c r="R140" s="47"/>
    </row>
    <row r="141" spans="1:18">
      <c r="A141" s="24" t="s">
        <v>213</v>
      </c>
      <c r="B141" s="25"/>
      <c r="C141" s="154" t="s">
        <v>106</v>
      </c>
      <c r="D141" s="155"/>
      <c r="E141" s="156"/>
      <c r="F141" s="26"/>
      <c r="G141" s="26"/>
      <c r="H141" s="26"/>
      <c r="I141" s="27"/>
      <c r="J141" s="6"/>
      <c r="K141" s="26"/>
      <c r="L141" s="24"/>
      <c r="M141" s="24">
        <v>2</v>
      </c>
      <c r="N141" s="24"/>
      <c r="O141" s="24" t="s">
        <v>561</v>
      </c>
      <c r="P141" s="47"/>
      <c r="Q141" s="47"/>
      <c r="R141" s="47"/>
    </row>
    <row r="142" spans="1:18" ht="15" customHeight="1">
      <c r="A142" s="24" t="s">
        <v>214</v>
      </c>
      <c r="B142" s="25"/>
      <c r="C142" s="154" t="s">
        <v>107</v>
      </c>
      <c r="D142" s="155"/>
      <c r="E142" s="156"/>
      <c r="F142" s="26"/>
      <c r="G142" s="26"/>
      <c r="H142" s="26"/>
      <c r="I142" s="27"/>
      <c r="J142" s="6"/>
      <c r="K142" s="26"/>
      <c r="L142" s="24"/>
      <c r="M142" s="24">
        <v>3</v>
      </c>
      <c r="N142" s="24"/>
      <c r="O142" s="24" t="s">
        <v>561</v>
      </c>
      <c r="P142" s="47"/>
      <c r="Q142" s="47"/>
      <c r="R142" s="47"/>
    </row>
    <row r="143" spans="1:18">
      <c r="A143" s="24" t="s">
        <v>215</v>
      </c>
      <c r="B143" s="25"/>
      <c r="C143" s="154" t="s">
        <v>863</v>
      </c>
      <c r="D143" s="155"/>
      <c r="E143" s="156"/>
      <c r="F143" s="26"/>
      <c r="G143" s="26"/>
      <c r="H143" s="26"/>
      <c r="I143" s="27"/>
      <c r="J143" s="6"/>
      <c r="K143" s="26"/>
      <c r="L143" s="24"/>
      <c r="M143" s="24">
        <v>1</v>
      </c>
      <c r="N143" s="24"/>
      <c r="O143" s="24" t="s">
        <v>561</v>
      </c>
      <c r="P143" s="47"/>
      <c r="Q143" s="47"/>
      <c r="R143" s="47"/>
    </row>
    <row r="144" spans="1:18">
      <c r="A144" s="24" t="s">
        <v>216</v>
      </c>
      <c r="B144" s="25"/>
      <c r="C144" s="154" t="s">
        <v>864</v>
      </c>
      <c r="D144" s="155"/>
      <c r="E144" s="156"/>
      <c r="F144" s="26"/>
      <c r="G144" s="26"/>
      <c r="H144" s="26"/>
      <c r="I144" s="27"/>
      <c r="J144" s="6"/>
      <c r="K144" s="26"/>
      <c r="L144" s="24"/>
      <c r="M144" s="24">
        <v>1</v>
      </c>
      <c r="N144" s="24"/>
      <c r="O144" s="24" t="s">
        <v>561</v>
      </c>
      <c r="P144" s="47"/>
      <c r="Q144" s="47"/>
      <c r="R144" s="47"/>
    </row>
    <row r="145" spans="1:18">
      <c r="A145" s="24" t="s">
        <v>217</v>
      </c>
      <c r="B145" s="25"/>
      <c r="C145" s="154" t="s">
        <v>188</v>
      </c>
      <c r="D145" s="155"/>
      <c r="E145" s="156"/>
      <c r="F145" s="26"/>
      <c r="G145" s="26"/>
      <c r="H145" s="26"/>
      <c r="I145" s="27"/>
      <c r="J145" s="6"/>
      <c r="K145" s="26"/>
      <c r="L145" s="24"/>
      <c r="M145" s="24">
        <v>1</v>
      </c>
      <c r="N145" s="24"/>
      <c r="O145" s="24" t="s">
        <v>561</v>
      </c>
      <c r="P145" s="47"/>
      <c r="Q145" s="47"/>
      <c r="R145" s="47"/>
    </row>
    <row r="146" spans="1:18">
      <c r="A146" s="24" t="s">
        <v>218</v>
      </c>
      <c r="B146" s="25"/>
      <c r="C146" s="154" t="s">
        <v>130</v>
      </c>
      <c r="D146" s="155"/>
      <c r="E146" s="156"/>
      <c r="F146" s="26"/>
      <c r="G146" s="26"/>
      <c r="H146" s="26"/>
      <c r="I146" s="27"/>
      <c r="J146" s="6"/>
      <c r="K146" s="26"/>
      <c r="L146" s="24"/>
      <c r="M146" s="24">
        <v>1</v>
      </c>
      <c r="N146" s="24"/>
      <c r="O146" s="24" t="s">
        <v>561</v>
      </c>
      <c r="P146" s="47"/>
      <c r="Q146" s="47"/>
      <c r="R146" s="47"/>
    </row>
    <row r="147" spans="1:18">
      <c r="A147" s="24" t="s">
        <v>219</v>
      </c>
      <c r="B147" s="25"/>
      <c r="C147" s="154" t="s">
        <v>110</v>
      </c>
      <c r="D147" s="155"/>
      <c r="E147" s="156"/>
      <c r="F147" s="26"/>
      <c r="G147" s="26"/>
      <c r="H147" s="26"/>
      <c r="I147" s="27"/>
      <c r="J147" s="6"/>
      <c r="K147" s="26"/>
      <c r="L147" s="24"/>
      <c r="M147" s="24">
        <v>1</v>
      </c>
      <c r="N147" s="24"/>
      <c r="O147" s="24" t="s">
        <v>561</v>
      </c>
      <c r="P147" s="47"/>
      <c r="Q147" s="47"/>
      <c r="R147" s="47"/>
    </row>
    <row r="148" spans="1:18">
      <c r="A148" s="24" t="s">
        <v>373</v>
      </c>
      <c r="B148" s="25"/>
      <c r="C148" s="154" t="s">
        <v>131</v>
      </c>
      <c r="D148" s="155"/>
      <c r="E148" s="156"/>
      <c r="F148" s="26"/>
      <c r="G148" s="26"/>
      <c r="H148" s="26"/>
      <c r="I148" s="27"/>
      <c r="J148" s="6"/>
      <c r="K148" s="26"/>
      <c r="L148" s="24"/>
      <c r="M148" s="24">
        <v>1</v>
      </c>
      <c r="N148" s="24"/>
      <c r="O148" s="24" t="s">
        <v>561</v>
      </c>
      <c r="P148" s="47"/>
      <c r="Q148" s="47"/>
      <c r="R148" s="47"/>
    </row>
    <row r="149" spans="1:18" ht="26.25">
      <c r="A149" s="19" t="s">
        <v>81</v>
      </c>
      <c r="B149" s="20">
        <v>114</v>
      </c>
      <c r="C149" s="183" t="s">
        <v>68</v>
      </c>
      <c r="D149" s="184"/>
      <c r="E149" s="185"/>
      <c r="F149" s="21">
        <v>1700</v>
      </c>
      <c r="G149" s="21">
        <v>1000</v>
      </c>
      <c r="H149" s="21">
        <v>1100</v>
      </c>
      <c r="I149" s="22">
        <f t="shared" si="0"/>
        <v>1.615</v>
      </c>
      <c r="J149" s="23" t="s">
        <v>92</v>
      </c>
      <c r="K149" s="21"/>
      <c r="L149" s="19"/>
      <c r="M149" s="19">
        <v>1</v>
      </c>
      <c r="N149" s="19"/>
      <c r="O149" s="19" t="s">
        <v>561</v>
      </c>
      <c r="P149" s="47"/>
      <c r="Q149" s="47"/>
      <c r="R149" s="47"/>
    </row>
    <row r="150" spans="1:18">
      <c r="A150" s="24" t="s">
        <v>220</v>
      </c>
      <c r="B150" s="25"/>
      <c r="C150" s="154" t="s">
        <v>94</v>
      </c>
      <c r="D150" s="155"/>
      <c r="E150" s="156"/>
      <c r="F150" s="26"/>
      <c r="G150" s="26"/>
      <c r="H150" s="26"/>
      <c r="I150" s="27"/>
      <c r="J150" s="6"/>
      <c r="K150" s="26"/>
      <c r="L150" s="24"/>
      <c r="M150" s="24">
        <v>1</v>
      </c>
      <c r="N150" s="24"/>
      <c r="O150" s="24" t="s">
        <v>561</v>
      </c>
      <c r="P150" s="47"/>
      <c r="Q150" s="47"/>
      <c r="R150" s="47"/>
    </row>
    <row r="151" spans="1:18">
      <c r="A151" s="24" t="s">
        <v>221</v>
      </c>
      <c r="B151" s="25"/>
      <c r="C151" s="154" t="s">
        <v>95</v>
      </c>
      <c r="D151" s="155"/>
      <c r="E151" s="156"/>
      <c r="F151" s="26"/>
      <c r="G151" s="26"/>
      <c r="H151" s="26"/>
      <c r="I151" s="27"/>
      <c r="J151" s="6"/>
      <c r="K151" s="26"/>
      <c r="L151" s="24"/>
      <c r="M151" s="24">
        <v>2</v>
      </c>
      <c r="N151" s="24"/>
      <c r="O151" s="24" t="s">
        <v>561</v>
      </c>
      <c r="P151" s="47"/>
      <c r="Q151" s="47"/>
      <c r="R151" s="47"/>
    </row>
    <row r="152" spans="1:18">
      <c r="A152" s="24" t="s">
        <v>222</v>
      </c>
      <c r="B152" s="25"/>
      <c r="C152" s="154" t="s">
        <v>10</v>
      </c>
      <c r="D152" s="155"/>
      <c r="E152" s="156"/>
      <c r="F152" s="26"/>
      <c r="G152" s="26"/>
      <c r="H152" s="26"/>
      <c r="I152" s="27"/>
      <c r="J152" s="6"/>
      <c r="K152" s="26"/>
      <c r="L152" s="24"/>
      <c r="M152" s="24">
        <v>1</v>
      </c>
      <c r="N152" s="24"/>
      <c r="O152" s="24" t="s">
        <v>561</v>
      </c>
      <c r="P152" s="47"/>
      <c r="Q152" s="47"/>
      <c r="R152" s="47"/>
    </row>
    <row r="153" spans="1:18">
      <c r="A153" s="24" t="s">
        <v>223</v>
      </c>
      <c r="B153" s="25"/>
      <c r="C153" s="154" t="s">
        <v>96</v>
      </c>
      <c r="D153" s="155"/>
      <c r="E153" s="156"/>
      <c r="F153" s="26"/>
      <c r="G153" s="26"/>
      <c r="H153" s="26"/>
      <c r="I153" s="27"/>
      <c r="J153" s="6"/>
      <c r="K153" s="26"/>
      <c r="L153" s="24"/>
      <c r="M153" s="24">
        <v>1</v>
      </c>
      <c r="N153" s="24"/>
      <c r="O153" s="24" t="s">
        <v>561</v>
      </c>
      <c r="P153" s="47"/>
      <c r="Q153" s="47"/>
      <c r="R153" s="47"/>
    </row>
    <row r="154" spans="1:18">
      <c r="A154" s="24" t="s">
        <v>224</v>
      </c>
      <c r="B154" s="25"/>
      <c r="C154" s="154" t="s">
        <v>44</v>
      </c>
      <c r="D154" s="155"/>
      <c r="E154" s="156"/>
      <c r="F154" s="26"/>
      <c r="G154" s="26"/>
      <c r="H154" s="26"/>
      <c r="I154" s="27"/>
      <c r="J154" s="6"/>
      <c r="K154" s="26"/>
      <c r="L154" s="24"/>
      <c r="M154" s="24">
        <v>8</v>
      </c>
      <c r="N154" s="24"/>
      <c r="O154" s="24" t="s">
        <v>561</v>
      </c>
      <c r="P154" s="47"/>
      <c r="Q154" s="47"/>
      <c r="R154" s="47"/>
    </row>
    <row r="155" spans="1:18">
      <c r="A155" s="24" t="s">
        <v>225</v>
      </c>
      <c r="B155" s="25"/>
      <c r="C155" s="154" t="s">
        <v>102</v>
      </c>
      <c r="D155" s="155"/>
      <c r="E155" s="156"/>
      <c r="F155" s="26"/>
      <c r="G155" s="26"/>
      <c r="H155" s="26"/>
      <c r="I155" s="27"/>
      <c r="J155" s="6"/>
      <c r="K155" s="26"/>
      <c r="L155" s="24"/>
      <c r="M155" s="24">
        <v>2</v>
      </c>
      <c r="N155" s="24"/>
      <c r="O155" s="24" t="s">
        <v>561</v>
      </c>
      <c r="P155" s="47"/>
      <c r="Q155" s="47"/>
      <c r="R155" s="47"/>
    </row>
    <row r="156" spans="1:18">
      <c r="A156" s="24" t="s">
        <v>226</v>
      </c>
      <c r="B156" s="25"/>
      <c r="C156" s="154" t="s">
        <v>103</v>
      </c>
      <c r="D156" s="155"/>
      <c r="E156" s="156"/>
      <c r="F156" s="26"/>
      <c r="G156" s="26"/>
      <c r="H156" s="26"/>
      <c r="I156" s="27"/>
      <c r="J156" s="6"/>
      <c r="K156" s="26"/>
      <c r="L156" s="24"/>
      <c r="M156" s="24">
        <v>1</v>
      </c>
      <c r="N156" s="24"/>
      <c r="O156" s="24" t="s">
        <v>561</v>
      </c>
      <c r="P156" s="47"/>
      <c r="Q156" s="47"/>
      <c r="R156" s="47"/>
    </row>
    <row r="157" spans="1:18">
      <c r="A157" s="24" t="s">
        <v>227</v>
      </c>
      <c r="B157" s="25"/>
      <c r="C157" s="154" t="s">
        <v>105</v>
      </c>
      <c r="D157" s="155"/>
      <c r="E157" s="156"/>
      <c r="F157" s="26"/>
      <c r="G157" s="26"/>
      <c r="H157" s="26"/>
      <c r="I157" s="27"/>
      <c r="J157" s="6"/>
      <c r="K157" s="26"/>
      <c r="L157" s="24"/>
      <c r="M157" s="24">
        <v>6</v>
      </c>
      <c r="N157" s="24"/>
      <c r="O157" s="24" t="s">
        <v>561</v>
      </c>
      <c r="P157" s="47"/>
      <c r="Q157" s="47"/>
      <c r="R157" s="47"/>
    </row>
    <row r="158" spans="1:18">
      <c r="A158" s="24" t="s">
        <v>228</v>
      </c>
      <c r="B158" s="25"/>
      <c r="C158" s="154" t="s">
        <v>106</v>
      </c>
      <c r="D158" s="155"/>
      <c r="E158" s="156"/>
      <c r="F158" s="26"/>
      <c r="G158" s="26"/>
      <c r="H158" s="26"/>
      <c r="I158" s="27"/>
      <c r="J158" s="6"/>
      <c r="K158" s="26"/>
      <c r="L158" s="24"/>
      <c r="M158" s="24">
        <v>2</v>
      </c>
      <c r="N158" s="24"/>
      <c r="O158" s="24" t="s">
        <v>561</v>
      </c>
      <c r="P158" s="47"/>
      <c r="Q158" s="47"/>
      <c r="R158" s="47"/>
    </row>
    <row r="159" spans="1:18" ht="15" customHeight="1">
      <c r="A159" s="24" t="s">
        <v>229</v>
      </c>
      <c r="B159" s="25"/>
      <c r="C159" s="154" t="s">
        <v>107</v>
      </c>
      <c r="D159" s="155"/>
      <c r="E159" s="156"/>
      <c r="F159" s="26"/>
      <c r="G159" s="26"/>
      <c r="H159" s="26"/>
      <c r="I159" s="27"/>
      <c r="J159" s="6"/>
      <c r="K159" s="26"/>
      <c r="L159" s="24"/>
      <c r="M159" s="24">
        <v>3</v>
      </c>
      <c r="N159" s="24"/>
      <c r="O159" s="24" t="s">
        <v>561</v>
      </c>
      <c r="P159" s="47"/>
      <c r="Q159" s="47"/>
      <c r="R159" s="47"/>
    </row>
    <row r="160" spans="1:18">
      <c r="A160" s="24" t="s">
        <v>230</v>
      </c>
      <c r="B160" s="25"/>
      <c r="C160" s="154" t="s">
        <v>863</v>
      </c>
      <c r="D160" s="155"/>
      <c r="E160" s="156"/>
      <c r="F160" s="26"/>
      <c r="G160" s="26"/>
      <c r="H160" s="26"/>
      <c r="I160" s="27"/>
      <c r="J160" s="6"/>
      <c r="K160" s="26"/>
      <c r="L160" s="24"/>
      <c r="M160" s="24">
        <v>1</v>
      </c>
      <c r="N160" s="24"/>
      <c r="O160" s="24" t="s">
        <v>561</v>
      </c>
      <c r="P160" s="47"/>
      <c r="Q160" s="47"/>
      <c r="R160" s="47"/>
    </row>
    <row r="161" spans="1:18">
      <c r="A161" s="24" t="s">
        <v>231</v>
      </c>
      <c r="B161" s="25"/>
      <c r="C161" s="154" t="s">
        <v>864</v>
      </c>
      <c r="D161" s="155"/>
      <c r="E161" s="156"/>
      <c r="F161" s="26"/>
      <c r="G161" s="26"/>
      <c r="H161" s="26"/>
      <c r="I161" s="27"/>
      <c r="J161" s="6"/>
      <c r="K161" s="26"/>
      <c r="L161" s="24"/>
      <c r="M161" s="24">
        <v>1</v>
      </c>
      <c r="N161" s="24"/>
      <c r="O161" s="24" t="s">
        <v>561</v>
      </c>
      <c r="P161" s="47"/>
      <c r="Q161" s="47"/>
      <c r="R161" s="47"/>
    </row>
    <row r="162" spans="1:18">
      <c r="A162" s="24" t="s">
        <v>232</v>
      </c>
      <c r="B162" s="25"/>
      <c r="C162" s="154" t="s">
        <v>188</v>
      </c>
      <c r="D162" s="155"/>
      <c r="E162" s="156"/>
      <c r="F162" s="26"/>
      <c r="G162" s="26"/>
      <c r="H162" s="26"/>
      <c r="I162" s="27"/>
      <c r="J162" s="6"/>
      <c r="K162" s="26"/>
      <c r="L162" s="24"/>
      <c r="M162" s="24">
        <v>1</v>
      </c>
      <c r="N162" s="24"/>
      <c r="O162" s="24" t="s">
        <v>561</v>
      </c>
      <c r="P162" s="47"/>
      <c r="Q162" s="47"/>
      <c r="R162" s="47"/>
    </row>
    <row r="163" spans="1:18">
      <c r="A163" s="24" t="s">
        <v>233</v>
      </c>
      <c r="B163" s="25"/>
      <c r="C163" s="154" t="s">
        <v>130</v>
      </c>
      <c r="D163" s="155"/>
      <c r="E163" s="156"/>
      <c r="F163" s="26"/>
      <c r="G163" s="26"/>
      <c r="H163" s="26"/>
      <c r="I163" s="27"/>
      <c r="J163" s="6"/>
      <c r="K163" s="26"/>
      <c r="L163" s="24"/>
      <c r="M163" s="24">
        <v>1</v>
      </c>
      <c r="N163" s="24"/>
      <c r="O163" s="24" t="s">
        <v>561</v>
      </c>
      <c r="P163" s="47"/>
      <c r="Q163" s="47"/>
      <c r="R163" s="47"/>
    </row>
    <row r="164" spans="1:18">
      <c r="A164" s="24" t="s">
        <v>234</v>
      </c>
      <c r="B164" s="25"/>
      <c r="C164" s="154" t="s">
        <v>110</v>
      </c>
      <c r="D164" s="155"/>
      <c r="E164" s="156"/>
      <c r="F164" s="26"/>
      <c r="G164" s="26"/>
      <c r="H164" s="26"/>
      <c r="I164" s="27"/>
      <c r="J164" s="6"/>
      <c r="K164" s="26"/>
      <c r="L164" s="24"/>
      <c r="M164" s="24">
        <v>1</v>
      </c>
      <c r="N164" s="24"/>
      <c r="O164" s="24" t="s">
        <v>561</v>
      </c>
      <c r="P164" s="47"/>
      <c r="Q164" s="47"/>
      <c r="R164" s="47"/>
    </row>
    <row r="165" spans="1:18">
      <c r="A165" s="24" t="s">
        <v>374</v>
      </c>
      <c r="B165" s="25"/>
      <c r="C165" s="154" t="s">
        <v>131</v>
      </c>
      <c r="D165" s="155"/>
      <c r="E165" s="156"/>
      <c r="F165" s="26"/>
      <c r="G165" s="26"/>
      <c r="H165" s="26"/>
      <c r="I165" s="27"/>
      <c r="J165" s="6"/>
      <c r="K165" s="26"/>
      <c r="L165" s="24"/>
      <c r="M165" s="24">
        <v>1</v>
      </c>
      <c r="N165" s="24"/>
      <c r="O165" s="24" t="s">
        <v>561</v>
      </c>
      <c r="P165" s="47"/>
      <c r="Q165" s="47"/>
      <c r="R165" s="47"/>
    </row>
    <row r="166" spans="1:18" ht="26.25">
      <c r="A166" s="19" t="s">
        <v>82</v>
      </c>
      <c r="B166" s="20">
        <v>113</v>
      </c>
      <c r="C166" s="183" t="s">
        <v>69</v>
      </c>
      <c r="D166" s="184"/>
      <c r="E166" s="185"/>
      <c r="F166" s="21">
        <v>1700</v>
      </c>
      <c r="G166" s="21">
        <v>700</v>
      </c>
      <c r="H166" s="21">
        <v>1100</v>
      </c>
      <c r="I166" s="22">
        <f t="shared" si="0"/>
        <v>1.1305000000000001</v>
      </c>
      <c r="J166" s="23" t="s">
        <v>93</v>
      </c>
      <c r="K166" s="21"/>
      <c r="L166" s="19"/>
      <c r="M166" s="19">
        <v>1</v>
      </c>
      <c r="N166" s="19"/>
      <c r="O166" s="19" t="s">
        <v>561</v>
      </c>
      <c r="P166" s="47"/>
      <c r="Q166" s="47"/>
      <c r="R166" s="47"/>
    </row>
    <row r="167" spans="1:18" ht="26.25">
      <c r="A167" s="19" t="s">
        <v>83</v>
      </c>
      <c r="B167" s="20">
        <v>112</v>
      </c>
      <c r="C167" s="183" t="s">
        <v>68</v>
      </c>
      <c r="D167" s="184"/>
      <c r="E167" s="185"/>
      <c r="F167" s="21">
        <v>1700</v>
      </c>
      <c r="G167" s="21">
        <v>1000</v>
      </c>
      <c r="H167" s="21">
        <v>1100</v>
      </c>
      <c r="I167" s="22">
        <f t="shared" si="0"/>
        <v>1.615</v>
      </c>
      <c r="J167" s="23" t="s">
        <v>92</v>
      </c>
      <c r="K167" s="21"/>
      <c r="L167" s="19"/>
      <c r="M167" s="19">
        <v>1</v>
      </c>
      <c r="N167" s="19"/>
      <c r="O167" s="19" t="s">
        <v>561</v>
      </c>
      <c r="P167" s="47"/>
      <c r="Q167" s="47"/>
      <c r="R167" s="47"/>
    </row>
    <row r="168" spans="1:18">
      <c r="A168" s="24" t="s">
        <v>235</v>
      </c>
      <c r="B168" s="25"/>
      <c r="C168" s="154" t="s">
        <v>94</v>
      </c>
      <c r="D168" s="155"/>
      <c r="E168" s="156"/>
      <c r="F168" s="26"/>
      <c r="G168" s="26"/>
      <c r="H168" s="26"/>
      <c r="I168" s="27"/>
      <c r="J168" s="6"/>
      <c r="K168" s="26"/>
      <c r="L168" s="24"/>
      <c r="M168" s="24">
        <v>1</v>
      </c>
      <c r="N168" s="24"/>
      <c r="O168" s="24" t="s">
        <v>561</v>
      </c>
      <c r="P168" s="47"/>
      <c r="Q168" s="47"/>
      <c r="R168" s="47"/>
    </row>
    <row r="169" spans="1:18">
      <c r="A169" s="24" t="s">
        <v>236</v>
      </c>
      <c r="B169" s="25"/>
      <c r="C169" s="154" t="s">
        <v>95</v>
      </c>
      <c r="D169" s="155"/>
      <c r="E169" s="156"/>
      <c r="F169" s="26"/>
      <c r="G169" s="26"/>
      <c r="H169" s="26"/>
      <c r="I169" s="27"/>
      <c r="J169" s="6"/>
      <c r="K169" s="26"/>
      <c r="L169" s="24"/>
      <c r="M169" s="24">
        <v>2</v>
      </c>
      <c r="N169" s="24"/>
      <c r="O169" s="24" t="s">
        <v>561</v>
      </c>
      <c r="P169" s="47"/>
      <c r="Q169" s="47"/>
      <c r="R169" s="47"/>
    </row>
    <row r="170" spans="1:18">
      <c r="A170" s="24" t="s">
        <v>237</v>
      </c>
      <c r="B170" s="25"/>
      <c r="C170" s="154" t="s">
        <v>10</v>
      </c>
      <c r="D170" s="155"/>
      <c r="E170" s="156"/>
      <c r="F170" s="26"/>
      <c r="G170" s="26"/>
      <c r="H170" s="26"/>
      <c r="I170" s="27"/>
      <c r="J170" s="6"/>
      <c r="K170" s="26"/>
      <c r="L170" s="24"/>
      <c r="M170" s="24">
        <v>1</v>
      </c>
      <c r="N170" s="24"/>
      <c r="O170" s="24" t="s">
        <v>561</v>
      </c>
      <c r="P170" s="47"/>
      <c r="Q170" s="47"/>
      <c r="R170" s="47"/>
    </row>
    <row r="171" spans="1:18">
      <c r="A171" s="24" t="s">
        <v>238</v>
      </c>
      <c r="B171" s="25"/>
      <c r="C171" s="154" t="s">
        <v>96</v>
      </c>
      <c r="D171" s="155"/>
      <c r="E171" s="156"/>
      <c r="F171" s="26"/>
      <c r="G171" s="26"/>
      <c r="H171" s="26"/>
      <c r="I171" s="27"/>
      <c r="J171" s="6"/>
      <c r="K171" s="26"/>
      <c r="L171" s="24"/>
      <c r="M171" s="24">
        <v>1</v>
      </c>
      <c r="N171" s="24"/>
      <c r="O171" s="24" t="s">
        <v>561</v>
      </c>
      <c r="P171" s="47"/>
      <c r="Q171" s="47"/>
      <c r="R171" s="47"/>
    </row>
    <row r="172" spans="1:18">
      <c r="A172" s="24" t="s">
        <v>239</v>
      </c>
      <c r="B172" s="25"/>
      <c r="C172" s="154" t="s">
        <v>44</v>
      </c>
      <c r="D172" s="155"/>
      <c r="E172" s="156"/>
      <c r="F172" s="26"/>
      <c r="G172" s="26"/>
      <c r="H172" s="26"/>
      <c r="I172" s="27"/>
      <c r="J172" s="6"/>
      <c r="K172" s="26"/>
      <c r="L172" s="24"/>
      <c r="M172" s="24">
        <v>8</v>
      </c>
      <c r="N172" s="24"/>
      <c r="O172" s="24" t="s">
        <v>561</v>
      </c>
      <c r="P172" s="47"/>
      <c r="Q172" s="47"/>
      <c r="R172" s="47"/>
    </row>
    <row r="173" spans="1:18">
      <c r="A173" s="24" t="s">
        <v>240</v>
      </c>
      <c r="B173" s="25"/>
      <c r="C173" s="154" t="s">
        <v>102</v>
      </c>
      <c r="D173" s="155"/>
      <c r="E173" s="156"/>
      <c r="F173" s="26"/>
      <c r="G173" s="26"/>
      <c r="H173" s="26"/>
      <c r="I173" s="27"/>
      <c r="J173" s="6"/>
      <c r="K173" s="26"/>
      <c r="L173" s="24"/>
      <c r="M173" s="24">
        <v>2</v>
      </c>
      <c r="N173" s="24"/>
      <c r="O173" s="24" t="s">
        <v>561</v>
      </c>
      <c r="P173" s="47"/>
      <c r="Q173" s="47"/>
      <c r="R173" s="47"/>
    </row>
    <row r="174" spans="1:18">
      <c r="A174" s="24" t="s">
        <v>241</v>
      </c>
      <c r="B174" s="25"/>
      <c r="C174" s="154" t="s">
        <v>103</v>
      </c>
      <c r="D174" s="155"/>
      <c r="E174" s="156"/>
      <c r="F174" s="26"/>
      <c r="G174" s="26"/>
      <c r="H174" s="26"/>
      <c r="I174" s="27"/>
      <c r="J174" s="6"/>
      <c r="K174" s="26"/>
      <c r="L174" s="24"/>
      <c r="M174" s="24">
        <v>1</v>
      </c>
      <c r="N174" s="24"/>
      <c r="O174" s="24" t="s">
        <v>561</v>
      </c>
      <c r="P174" s="47"/>
      <c r="Q174" s="47"/>
      <c r="R174" s="47"/>
    </row>
    <row r="175" spans="1:18">
      <c r="A175" s="24" t="s">
        <v>242</v>
      </c>
      <c r="B175" s="25"/>
      <c r="C175" s="154" t="s">
        <v>105</v>
      </c>
      <c r="D175" s="155"/>
      <c r="E175" s="156"/>
      <c r="F175" s="26"/>
      <c r="G175" s="26"/>
      <c r="H175" s="26"/>
      <c r="I175" s="27"/>
      <c r="J175" s="6"/>
      <c r="K175" s="26"/>
      <c r="L175" s="24"/>
      <c r="M175" s="24">
        <v>6</v>
      </c>
      <c r="N175" s="24"/>
      <c r="O175" s="24" t="s">
        <v>561</v>
      </c>
      <c r="P175" s="47"/>
      <c r="Q175" s="47"/>
      <c r="R175" s="47"/>
    </row>
    <row r="176" spans="1:18">
      <c r="A176" s="24" t="s">
        <v>243</v>
      </c>
      <c r="B176" s="25"/>
      <c r="C176" s="154" t="s">
        <v>106</v>
      </c>
      <c r="D176" s="155"/>
      <c r="E176" s="156"/>
      <c r="F176" s="26"/>
      <c r="G176" s="26"/>
      <c r="H176" s="26"/>
      <c r="I176" s="27"/>
      <c r="J176" s="6"/>
      <c r="K176" s="26"/>
      <c r="L176" s="24"/>
      <c r="M176" s="24">
        <v>2</v>
      </c>
      <c r="N176" s="24"/>
      <c r="O176" s="24" t="s">
        <v>561</v>
      </c>
      <c r="P176" s="47"/>
      <c r="Q176" s="47"/>
      <c r="R176" s="47"/>
    </row>
    <row r="177" spans="1:18" ht="15" customHeight="1">
      <c r="A177" s="24" t="s">
        <v>244</v>
      </c>
      <c r="B177" s="25"/>
      <c r="C177" s="154" t="s">
        <v>107</v>
      </c>
      <c r="D177" s="155"/>
      <c r="E177" s="156"/>
      <c r="F177" s="26"/>
      <c r="G177" s="26"/>
      <c r="H177" s="26"/>
      <c r="I177" s="27"/>
      <c r="J177" s="6"/>
      <c r="K177" s="26"/>
      <c r="L177" s="24"/>
      <c r="M177" s="24">
        <v>3</v>
      </c>
      <c r="N177" s="24"/>
      <c r="O177" s="24" t="s">
        <v>561</v>
      </c>
      <c r="P177" s="47"/>
      <c r="Q177" s="47"/>
      <c r="R177" s="47"/>
    </row>
    <row r="178" spans="1:18">
      <c r="A178" s="24" t="s">
        <v>245</v>
      </c>
      <c r="B178" s="25"/>
      <c r="C178" s="154" t="s">
        <v>863</v>
      </c>
      <c r="D178" s="155"/>
      <c r="E178" s="156"/>
      <c r="F178" s="26"/>
      <c r="G178" s="26"/>
      <c r="H178" s="26"/>
      <c r="I178" s="27"/>
      <c r="J178" s="6"/>
      <c r="K178" s="26"/>
      <c r="L178" s="24"/>
      <c r="M178" s="24">
        <v>1</v>
      </c>
      <c r="N178" s="24"/>
      <c r="O178" s="24" t="s">
        <v>561</v>
      </c>
      <c r="P178" s="47"/>
      <c r="Q178" s="47"/>
      <c r="R178" s="47"/>
    </row>
    <row r="179" spans="1:18">
      <c r="A179" s="24" t="s">
        <v>246</v>
      </c>
      <c r="B179" s="25"/>
      <c r="C179" s="154" t="s">
        <v>864</v>
      </c>
      <c r="D179" s="155"/>
      <c r="E179" s="156"/>
      <c r="F179" s="26"/>
      <c r="G179" s="26"/>
      <c r="H179" s="26"/>
      <c r="I179" s="27"/>
      <c r="J179" s="6"/>
      <c r="K179" s="26"/>
      <c r="L179" s="24"/>
      <c r="M179" s="24">
        <v>1</v>
      </c>
      <c r="N179" s="24"/>
      <c r="O179" s="24" t="s">
        <v>561</v>
      </c>
      <c r="P179" s="47"/>
      <c r="Q179" s="47"/>
      <c r="R179" s="47"/>
    </row>
    <row r="180" spans="1:18">
      <c r="A180" s="24" t="s">
        <v>247</v>
      </c>
      <c r="B180" s="25"/>
      <c r="C180" s="154" t="s">
        <v>188</v>
      </c>
      <c r="D180" s="155"/>
      <c r="E180" s="156"/>
      <c r="F180" s="26"/>
      <c r="G180" s="26"/>
      <c r="H180" s="26"/>
      <c r="I180" s="27"/>
      <c r="J180" s="6"/>
      <c r="K180" s="26"/>
      <c r="L180" s="24"/>
      <c r="M180" s="24">
        <v>1</v>
      </c>
      <c r="N180" s="24"/>
      <c r="O180" s="24" t="s">
        <v>561</v>
      </c>
      <c r="P180" s="47"/>
      <c r="Q180" s="47"/>
      <c r="R180" s="47"/>
    </row>
    <row r="181" spans="1:18">
      <c r="A181" s="24" t="s">
        <v>248</v>
      </c>
      <c r="B181" s="25"/>
      <c r="C181" s="154" t="s">
        <v>130</v>
      </c>
      <c r="D181" s="155"/>
      <c r="E181" s="156"/>
      <c r="F181" s="26"/>
      <c r="G181" s="26"/>
      <c r="H181" s="26"/>
      <c r="I181" s="27"/>
      <c r="J181" s="6"/>
      <c r="K181" s="26"/>
      <c r="L181" s="24"/>
      <c r="M181" s="24">
        <v>1</v>
      </c>
      <c r="N181" s="24"/>
      <c r="O181" s="24" t="s">
        <v>561</v>
      </c>
      <c r="P181" s="47"/>
      <c r="Q181" s="47"/>
      <c r="R181" s="47"/>
    </row>
    <row r="182" spans="1:18">
      <c r="A182" s="24" t="s">
        <v>249</v>
      </c>
      <c r="B182" s="25"/>
      <c r="C182" s="154" t="s">
        <v>110</v>
      </c>
      <c r="D182" s="155"/>
      <c r="E182" s="156"/>
      <c r="F182" s="26"/>
      <c r="G182" s="26"/>
      <c r="H182" s="26"/>
      <c r="I182" s="27"/>
      <c r="J182" s="6"/>
      <c r="K182" s="26"/>
      <c r="L182" s="24"/>
      <c r="M182" s="24">
        <v>1</v>
      </c>
      <c r="N182" s="24"/>
      <c r="O182" s="24" t="s">
        <v>561</v>
      </c>
      <c r="P182" s="47"/>
      <c r="Q182" s="47"/>
      <c r="R182" s="47"/>
    </row>
    <row r="183" spans="1:18">
      <c r="A183" s="24" t="s">
        <v>250</v>
      </c>
      <c r="B183" s="25"/>
      <c r="C183" s="154" t="s">
        <v>204</v>
      </c>
      <c r="D183" s="155"/>
      <c r="E183" s="156"/>
      <c r="F183" s="26"/>
      <c r="G183" s="26"/>
      <c r="H183" s="26"/>
      <c r="I183" s="27"/>
      <c r="J183" s="6"/>
      <c r="K183" s="26"/>
      <c r="L183" s="24"/>
      <c r="M183" s="24">
        <v>1</v>
      </c>
      <c r="N183" s="24"/>
      <c r="O183" s="24" t="s">
        <v>561</v>
      </c>
      <c r="P183" s="47"/>
      <c r="Q183" s="47"/>
      <c r="R183" s="47"/>
    </row>
    <row r="184" spans="1:18">
      <c r="A184" s="5" t="s">
        <v>615</v>
      </c>
      <c r="B184" s="5"/>
      <c r="C184" s="166" t="s">
        <v>637</v>
      </c>
      <c r="D184" s="167"/>
      <c r="E184" s="167"/>
      <c r="F184" s="155"/>
      <c r="G184" s="155"/>
      <c r="H184" s="155"/>
      <c r="I184" s="155"/>
      <c r="J184" s="155"/>
      <c r="K184" s="155"/>
      <c r="L184" s="156"/>
      <c r="M184" s="5">
        <v>1</v>
      </c>
      <c r="N184" s="33"/>
      <c r="O184" s="33"/>
      <c r="P184" s="47"/>
      <c r="Q184" s="74" t="s">
        <v>584</v>
      </c>
      <c r="R184" s="47"/>
    </row>
    <row r="185" spans="1:18" ht="27" customHeight="1">
      <c r="A185" s="5" t="s">
        <v>615</v>
      </c>
      <c r="B185" s="5"/>
      <c r="C185" s="166" t="s">
        <v>638</v>
      </c>
      <c r="D185" s="167"/>
      <c r="E185" s="167"/>
      <c r="F185" s="155"/>
      <c r="G185" s="155"/>
      <c r="H185" s="155"/>
      <c r="I185" s="155"/>
      <c r="J185" s="155"/>
      <c r="K185" s="155"/>
      <c r="L185" s="156"/>
      <c r="M185" s="5">
        <v>1</v>
      </c>
      <c r="N185" s="33"/>
      <c r="O185" s="33"/>
      <c r="P185" s="47"/>
      <c r="Q185" s="74" t="s">
        <v>584</v>
      </c>
      <c r="R185" s="47"/>
    </row>
    <row r="186" spans="1:18" ht="27" customHeight="1">
      <c r="A186" s="5" t="s">
        <v>615</v>
      </c>
      <c r="B186" s="5"/>
      <c r="C186" s="166" t="s">
        <v>639</v>
      </c>
      <c r="D186" s="167"/>
      <c r="E186" s="167"/>
      <c r="F186" s="155"/>
      <c r="G186" s="155"/>
      <c r="H186" s="155"/>
      <c r="I186" s="155"/>
      <c r="J186" s="155"/>
      <c r="K186" s="155"/>
      <c r="L186" s="156"/>
      <c r="M186" s="5">
        <v>1</v>
      </c>
      <c r="N186" s="33"/>
      <c r="O186" s="33"/>
      <c r="P186" s="47"/>
      <c r="Q186" s="74" t="s">
        <v>584</v>
      </c>
      <c r="R186" s="47"/>
    </row>
    <row r="187" spans="1:18">
      <c r="A187" s="24" t="s">
        <v>375</v>
      </c>
      <c r="B187" s="25"/>
      <c r="C187" s="154" t="s">
        <v>131</v>
      </c>
      <c r="D187" s="155"/>
      <c r="E187" s="156"/>
      <c r="F187" s="26"/>
      <c r="G187" s="26"/>
      <c r="H187" s="26"/>
      <c r="I187" s="27"/>
      <c r="J187" s="6"/>
      <c r="K187" s="26"/>
      <c r="L187" s="24"/>
      <c r="M187" s="24">
        <v>1</v>
      </c>
      <c r="N187" s="24"/>
      <c r="O187" s="24" t="s">
        <v>561</v>
      </c>
      <c r="P187" s="47"/>
      <c r="Q187" s="47"/>
      <c r="R187" s="47"/>
    </row>
    <row r="188" spans="1:18" ht="26.25">
      <c r="A188" s="19" t="s">
        <v>84</v>
      </c>
      <c r="B188" s="20">
        <v>111</v>
      </c>
      <c r="C188" s="183" t="s">
        <v>68</v>
      </c>
      <c r="D188" s="184"/>
      <c r="E188" s="185"/>
      <c r="F188" s="21">
        <v>1700</v>
      </c>
      <c r="G188" s="21">
        <v>1000</v>
      </c>
      <c r="H188" s="21">
        <v>1100</v>
      </c>
      <c r="I188" s="22">
        <f t="shared" si="0"/>
        <v>1.615</v>
      </c>
      <c r="J188" s="23" t="s">
        <v>92</v>
      </c>
      <c r="K188" s="21"/>
      <c r="L188" s="19"/>
      <c r="M188" s="19">
        <v>1</v>
      </c>
      <c r="N188" s="19"/>
      <c r="O188" s="19" t="s">
        <v>561</v>
      </c>
      <c r="P188" s="47"/>
      <c r="Q188" s="47"/>
      <c r="R188" s="47"/>
    </row>
    <row r="189" spans="1:18">
      <c r="A189" s="24" t="s">
        <v>251</v>
      </c>
      <c r="B189" s="25"/>
      <c r="C189" s="154" t="s">
        <v>94</v>
      </c>
      <c r="D189" s="155"/>
      <c r="E189" s="156"/>
      <c r="F189" s="26"/>
      <c r="G189" s="26"/>
      <c r="H189" s="26"/>
      <c r="I189" s="27"/>
      <c r="J189" s="6"/>
      <c r="K189" s="26"/>
      <c r="L189" s="24"/>
      <c r="M189" s="24">
        <v>1</v>
      </c>
      <c r="N189" s="24"/>
      <c r="O189" s="24" t="s">
        <v>561</v>
      </c>
      <c r="P189" s="47"/>
      <c r="Q189" s="47"/>
      <c r="R189" s="47"/>
    </row>
    <row r="190" spans="1:18">
      <c r="A190" s="24" t="s">
        <v>252</v>
      </c>
      <c r="B190" s="25"/>
      <c r="C190" s="154" t="s">
        <v>95</v>
      </c>
      <c r="D190" s="155"/>
      <c r="E190" s="156"/>
      <c r="F190" s="26"/>
      <c r="G190" s="26"/>
      <c r="H190" s="26"/>
      <c r="I190" s="27"/>
      <c r="J190" s="6"/>
      <c r="K190" s="26"/>
      <c r="L190" s="24"/>
      <c r="M190" s="24">
        <v>2</v>
      </c>
      <c r="N190" s="24"/>
      <c r="O190" s="24" t="s">
        <v>561</v>
      </c>
      <c r="P190" s="47"/>
      <c r="Q190" s="47"/>
      <c r="R190" s="47"/>
    </row>
    <row r="191" spans="1:18">
      <c r="A191" s="24" t="s">
        <v>253</v>
      </c>
      <c r="B191" s="25"/>
      <c r="C191" s="154" t="s">
        <v>10</v>
      </c>
      <c r="D191" s="155"/>
      <c r="E191" s="156"/>
      <c r="F191" s="26"/>
      <c r="G191" s="26"/>
      <c r="H191" s="26"/>
      <c r="I191" s="27"/>
      <c r="J191" s="6"/>
      <c r="K191" s="26"/>
      <c r="L191" s="24"/>
      <c r="M191" s="24">
        <v>1</v>
      </c>
      <c r="N191" s="24"/>
      <c r="O191" s="24" t="s">
        <v>561</v>
      </c>
      <c r="P191" s="47"/>
      <c r="Q191" s="47"/>
      <c r="R191" s="47"/>
    </row>
    <row r="192" spans="1:18">
      <c r="A192" s="24" t="s">
        <v>254</v>
      </c>
      <c r="B192" s="25"/>
      <c r="C192" s="154" t="s">
        <v>96</v>
      </c>
      <c r="D192" s="155"/>
      <c r="E192" s="156"/>
      <c r="F192" s="26"/>
      <c r="G192" s="26"/>
      <c r="H192" s="26"/>
      <c r="I192" s="27"/>
      <c r="J192" s="6"/>
      <c r="K192" s="26"/>
      <c r="L192" s="24"/>
      <c r="M192" s="24">
        <v>1</v>
      </c>
      <c r="N192" s="24"/>
      <c r="O192" s="24" t="s">
        <v>561</v>
      </c>
      <c r="P192" s="47"/>
      <c r="Q192" s="47"/>
      <c r="R192" s="47"/>
    </row>
    <row r="193" spans="1:18">
      <c r="A193" s="24" t="s">
        <v>255</v>
      </c>
      <c r="B193" s="25"/>
      <c r="C193" s="154" t="s">
        <v>44</v>
      </c>
      <c r="D193" s="155"/>
      <c r="E193" s="156"/>
      <c r="F193" s="26"/>
      <c r="G193" s="26"/>
      <c r="H193" s="26"/>
      <c r="I193" s="27"/>
      <c r="J193" s="6"/>
      <c r="K193" s="26"/>
      <c r="L193" s="24"/>
      <c r="M193" s="24">
        <v>8</v>
      </c>
      <c r="N193" s="24"/>
      <c r="O193" s="24" t="s">
        <v>561</v>
      </c>
      <c r="P193" s="47"/>
      <c r="Q193" s="47"/>
      <c r="R193" s="47"/>
    </row>
    <row r="194" spans="1:18">
      <c r="A194" s="24" t="s">
        <v>256</v>
      </c>
      <c r="B194" s="25"/>
      <c r="C194" s="154" t="s">
        <v>102</v>
      </c>
      <c r="D194" s="155"/>
      <c r="E194" s="156"/>
      <c r="F194" s="26"/>
      <c r="G194" s="26"/>
      <c r="H194" s="26"/>
      <c r="I194" s="27"/>
      <c r="J194" s="6"/>
      <c r="K194" s="26"/>
      <c r="L194" s="24"/>
      <c r="M194" s="24">
        <v>2</v>
      </c>
      <c r="N194" s="24"/>
      <c r="O194" s="24" t="s">
        <v>561</v>
      </c>
      <c r="P194" s="47"/>
      <c r="Q194" s="47"/>
      <c r="R194" s="47"/>
    </row>
    <row r="195" spans="1:18">
      <c r="A195" s="24" t="s">
        <v>257</v>
      </c>
      <c r="B195" s="25"/>
      <c r="C195" s="154" t="s">
        <v>103</v>
      </c>
      <c r="D195" s="155"/>
      <c r="E195" s="156"/>
      <c r="F195" s="26"/>
      <c r="G195" s="26"/>
      <c r="H195" s="26"/>
      <c r="I195" s="27"/>
      <c r="J195" s="6"/>
      <c r="K195" s="26"/>
      <c r="L195" s="24"/>
      <c r="M195" s="24">
        <v>1</v>
      </c>
      <c r="N195" s="24"/>
      <c r="O195" s="24" t="s">
        <v>561</v>
      </c>
      <c r="P195" s="47"/>
      <c r="Q195" s="47"/>
      <c r="R195" s="47"/>
    </row>
    <row r="196" spans="1:18">
      <c r="A196" s="24" t="s">
        <v>258</v>
      </c>
      <c r="B196" s="25"/>
      <c r="C196" s="154" t="s">
        <v>105</v>
      </c>
      <c r="D196" s="155"/>
      <c r="E196" s="156"/>
      <c r="F196" s="26"/>
      <c r="G196" s="26"/>
      <c r="H196" s="26"/>
      <c r="I196" s="27"/>
      <c r="J196" s="6"/>
      <c r="K196" s="26"/>
      <c r="L196" s="24"/>
      <c r="M196" s="24">
        <v>6</v>
      </c>
      <c r="N196" s="24"/>
      <c r="O196" s="24" t="s">
        <v>561</v>
      </c>
      <c r="P196" s="47"/>
      <c r="Q196" s="47"/>
      <c r="R196" s="47"/>
    </row>
    <row r="197" spans="1:18">
      <c r="A197" s="24" t="s">
        <v>259</v>
      </c>
      <c r="B197" s="25"/>
      <c r="C197" s="154" t="s">
        <v>106</v>
      </c>
      <c r="D197" s="155"/>
      <c r="E197" s="156"/>
      <c r="F197" s="26"/>
      <c r="G197" s="26"/>
      <c r="H197" s="26"/>
      <c r="I197" s="27"/>
      <c r="J197" s="6"/>
      <c r="K197" s="26"/>
      <c r="L197" s="24"/>
      <c r="M197" s="24">
        <v>2</v>
      </c>
      <c r="N197" s="24"/>
      <c r="O197" s="24" t="s">
        <v>561</v>
      </c>
      <c r="P197" s="47"/>
      <c r="Q197" s="47"/>
      <c r="R197" s="47"/>
    </row>
    <row r="198" spans="1:18" ht="15" customHeight="1">
      <c r="A198" s="24" t="s">
        <v>260</v>
      </c>
      <c r="B198" s="25"/>
      <c r="C198" s="154" t="s">
        <v>107</v>
      </c>
      <c r="D198" s="155"/>
      <c r="E198" s="156"/>
      <c r="F198" s="26"/>
      <c r="G198" s="26"/>
      <c r="H198" s="26"/>
      <c r="I198" s="27"/>
      <c r="J198" s="6"/>
      <c r="K198" s="26"/>
      <c r="L198" s="24"/>
      <c r="M198" s="24">
        <v>3</v>
      </c>
      <c r="N198" s="24"/>
      <c r="O198" s="24" t="s">
        <v>561</v>
      </c>
      <c r="P198" s="47"/>
      <c r="Q198" s="47"/>
      <c r="R198" s="47"/>
    </row>
    <row r="199" spans="1:18">
      <c r="A199" s="24" t="s">
        <v>261</v>
      </c>
      <c r="B199" s="25"/>
      <c r="C199" s="154" t="s">
        <v>863</v>
      </c>
      <c r="D199" s="155"/>
      <c r="E199" s="156"/>
      <c r="F199" s="26"/>
      <c r="G199" s="26"/>
      <c r="H199" s="26"/>
      <c r="I199" s="27"/>
      <c r="J199" s="6"/>
      <c r="K199" s="26"/>
      <c r="L199" s="24"/>
      <c r="M199" s="24">
        <v>1</v>
      </c>
      <c r="N199" s="24"/>
      <c r="O199" s="24" t="s">
        <v>561</v>
      </c>
      <c r="P199" s="47"/>
      <c r="Q199" s="47"/>
      <c r="R199" s="47"/>
    </row>
    <row r="200" spans="1:18">
      <c r="A200" s="24" t="s">
        <v>262</v>
      </c>
      <c r="B200" s="25"/>
      <c r="C200" s="154" t="s">
        <v>864</v>
      </c>
      <c r="D200" s="155"/>
      <c r="E200" s="156"/>
      <c r="F200" s="26"/>
      <c r="G200" s="26"/>
      <c r="H200" s="26"/>
      <c r="I200" s="27"/>
      <c r="J200" s="6"/>
      <c r="K200" s="26"/>
      <c r="L200" s="24"/>
      <c r="M200" s="24">
        <v>1</v>
      </c>
      <c r="N200" s="24"/>
      <c r="O200" s="24" t="s">
        <v>561</v>
      </c>
      <c r="P200" s="47"/>
      <c r="Q200" s="47"/>
      <c r="R200" s="47"/>
    </row>
    <row r="201" spans="1:18">
      <c r="A201" s="24" t="s">
        <v>263</v>
      </c>
      <c r="B201" s="25"/>
      <c r="C201" s="154" t="s">
        <v>188</v>
      </c>
      <c r="D201" s="155"/>
      <c r="E201" s="156"/>
      <c r="F201" s="26"/>
      <c r="G201" s="26"/>
      <c r="H201" s="26"/>
      <c r="I201" s="27"/>
      <c r="J201" s="6"/>
      <c r="K201" s="26"/>
      <c r="L201" s="24"/>
      <c r="M201" s="24">
        <v>1</v>
      </c>
      <c r="N201" s="24"/>
      <c r="O201" s="24" t="s">
        <v>561</v>
      </c>
      <c r="P201" s="47"/>
      <c r="Q201" s="47"/>
      <c r="R201" s="47"/>
    </row>
    <row r="202" spans="1:18">
      <c r="A202" s="24" t="s">
        <v>264</v>
      </c>
      <c r="B202" s="25"/>
      <c r="C202" s="154" t="s">
        <v>130</v>
      </c>
      <c r="D202" s="155"/>
      <c r="E202" s="156"/>
      <c r="F202" s="26"/>
      <c r="G202" s="26"/>
      <c r="H202" s="26"/>
      <c r="I202" s="27"/>
      <c r="J202" s="6"/>
      <c r="K202" s="26"/>
      <c r="L202" s="24"/>
      <c r="M202" s="24">
        <v>1</v>
      </c>
      <c r="N202" s="24"/>
      <c r="O202" s="24" t="s">
        <v>561</v>
      </c>
      <c r="P202" s="47"/>
      <c r="Q202" s="47"/>
      <c r="R202" s="47"/>
    </row>
    <row r="203" spans="1:18">
      <c r="A203" s="24" t="s">
        <v>265</v>
      </c>
      <c r="B203" s="25"/>
      <c r="C203" s="154" t="s">
        <v>110</v>
      </c>
      <c r="D203" s="155"/>
      <c r="E203" s="156"/>
      <c r="F203" s="26"/>
      <c r="G203" s="26"/>
      <c r="H203" s="26"/>
      <c r="I203" s="27"/>
      <c r="J203" s="6"/>
      <c r="K203" s="26"/>
      <c r="L203" s="24"/>
      <c r="M203" s="24">
        <v>1</v>
      </c>
      <c r="N203" s="24"/>
      <c r="O203" s="24" t="s">
        <v>561</v>
      </c>
      <c r="P203" s="47"/>
      <c r="Q203" s="47"/>
      <c r="R203" s="47"/>
    </row>
    <row r="204" spans="1:18">
      <c r="A204" s="24" t="s">
        <v>376</v>
      </c>
      <c r="B204" s="25"/>
      <c r="C204" s="154" t="s">
        <v>131</v>
      </c>
      <c r="D204" s="155"/>
      <c r="E204" s="156"/>
      <c r="F204" s="26"/>
      <c r="G204" s="26"/>
      <c r="H204" s="26"/>
      <c r="I204" s="27"/>
      <c r="J204" s="6"/>
      <c r="K204" s="26"/>
      <c r="L204" s="24"/>
      <c r="M204" s="24">
        <v>1</v>
      </c>
      <c r="N204" s="24"/>
      <c r="O204" s="24" t="s">
        <v>561</v>
      </c>
      <c r="P204" s="47"/>
      <c r="Q204" s="47"/>
      <c r="R204" s="47"/>
    </row>
    <row r="205" spans="1:18" ht="26.25">
      <c r="A205" s="19" t="s">
        <v>85</v>
      </c>
      <c r="B205" s="20">
        <v>110</v>
      </c>
      <c r="C205" s="183" t="s">
        <v>70</v>
      </c>
      <c r="D205" s="184"/>
      <c r="E205" s="185"/>
      <c r="F205" s="21">
        <v>1700</v>
      </c>
      <c r="G205" s="21">
        <v>1000</v>
      </c>
      <c r="H205" s="21">
        <v>1100</v>
      </c>
      <c r="I205" s="22">
        <f t="shared" si="0"/>
        <v>1.615</v>
      </c>
      <c r="J205" s="23" t="s">
        <v>92</v>
      </c>
      <c r="K205" s="21"/>
      <c r="L205" s="19"/>
      <c r="M205" s="19">
        <v>1</v>
      </c>
      <c r="N205" s="19"/>
      <c r="O205" s="19" t="s">
        <v>561</v>
      </c>
      <c r="P205" s="47"/>
      <c r="Q205" s="47"/>
      <c r="R205" s="47"/>
    </row>
    <row r="206" spans="1:18">
      <c r="A206" s="24" t="s">
        <v>266</v>
      </c>
      <c r="B206" s="25"/>
      <c r="C206" s="154" t="s">
        <v>94</v>
      </c>
      <c r="D206" s="155"/>
      <c r="E206" s="156"/>
      <c r="F206" s="26"/>
      <c r="G206" s="26"/>
      <c r="H206" s="26"/>
      <c r="I206" s="27"/>
      <c r="J206" s="6"/>
      <c r="K206" s="26"/>
      <c r="L206" s="24"/>
      <c r="M206" s="24">
        <v>1</v>
      </c>
      <c r="N206" s="24"/>
      <c r="O206" s="24" t="s">
        <v>561</v>
      </c>
      <c r="P206" s="47"/>
      <c r="Q206" s="47"/>
      <c r="R206" s="47"/>
    </row>
    <row r="207" spans="1:18">
      <c r="A207" s="24" t="s">
        <v>267</v>
      </c>
      <c r="B207" s="25"/>
      <c r="C207" s="154" t="s">
        <v>95</v>
      </c>
      <c r="D207" s="155"/>
      <c r="E207" s="156"/>
      <c r="F207" s="26"/>
      <c r="G207" s="26"/>
      <c r="H207" s="26"/>
      <c r="I207" s="27"/>
      <c r="J207" s="6"/>
      <c r="K207" s="26"/>
      <c r="L207" s="24"/>
      <c r="M207" s="24">
        <v>2</v>
      </c>
      <c r="N207" s="24"/>
      <c r="O207" s="24" t="s">
        <v>561</v>
      </c>
      <c r="P207" s="47"/>
      <c r="Q207" s="47"/>
      <c r="R207" s="47"/>
    </row>
    <row r="208" spans="1:18">
      <c r="A208" s="24" t="s">
        <v>268</v>
      </c>
      <c r="B208" s="25"/>
      <c r="C208" s="154" t="s">
        <v>10</v>
      </c>
      <c r="D208" s="155"/>
      <c r="E208" s="156"/>
      <c r="F208" s="26"/>
      <c r="G208" s="26"/>
      <c r="H208" s="26"/>
      <c r="I208" s="27"/>
      <c r="J208" s="6"/>
      <c r="K208" s="26"/>
      <c r="L208" s="24"/>
      <c r="M208" s="24">
        <v>1</v>
      </c>
      <c r="N208" s="24"/>
      <c r="O208" s="24" t="s">
        <v>561</v>
      </c>
      <c r="P208" s="47"/>
      <c r="Q208" s="47"/>
      <c r="R208" s="47"/>
    </row>
    <row r="209" spans="1:18">
      <c r="A209" s="24" t="s">
        <v>269</v>
      </c>
      <c r="B209" s="25"/>
      <c r="C209" s="154" t="s">
        <v>96</v>
      </c>
      <c r="D209" s="155"/>
      <c r="E209" s="156"/>
      <c r="F209" s="26"/>
      <c r="G209" s="26"/>
      <c r="H209" s="26"/>
      <c r="I209" s="27"/>
      <c r="J209" s="6"/>
      <c r="K209" s="26"/>
      <c r="L209" s="24"/>
      <c r="M209" s="24">
        <v>1</v>
      </c>
      <c r="N209" s="24"/>
      <c r="O209" s="24" t="s">
        <v>561</v>
      </c>
      <c r="P209" s="47"/>
      <c r="Q209" s="47"/>
      <c r="R209" s="47"/>
    </row>
    <row r="210" spans="1:18">
      <c r="A210" s="24" t="s">
        <v>270</v>
      </c>
      <c r="B210" s="25"/>
      <c r="C210" s="154" t="s">
        <v>44</v>
      </c>
      <c r="D210" s="155"/>
      <c r="E210" s="156"/>
      <c r="F210" s="26"/>
      <c r="G210" s="26"/>
      <c r="H210" s="26"/>
      <c r="I210" s="27"/>
      <c r="J210" s="6"/>
      <c r="K210" s="26"/>
      <c r="L210" s="24"/>
      <c r="M210" s="24">
        <v>8</v>
      </c>
      <c r="N210" s="24"/>
      <c r="O210" s="24" t="s">
        <v>561</v>
      </c>
      <c r="P210" s="47"/>
      <c r="Q210" s="47"/>
      <c r="R210" s="47"/>
    </row>
    <row r="211" spans="1:18">
      <c r="A211" s="24" t="s">
        <v>271</v>
      </c>
      <c r="B211" s="25"/>
      <c r="C211" s="154" t="s">
        <v>102</v>
      </c>
      <c r="D211" s="155"/>
      <c r="E211" s="156"/>
      <c r="F211" s="26"/>
      <c r="G211" s="26"/>
      <c r="H211" s="26"/>
      <c r="I211" s="27"/>
      <c r="J211" s="6"/>
      <c r="K211" s="26"/>
      <c r="L211" s="24"/>
      <c r="M211" s="24">
        <v>2</v>
      </c>
      <c r="N211" s="24"/>
      <c r="O211" s="24" t="s">
        <v>561</v>
      </c>
      <c r="P211" s="47"/>
      <c r="Q211" s="47"/>
      <c r="R211" s="47"/>
    </row>
    <row r="212" spans="1:18">
      <c r="A212" s="24" t="s">
        <v>272</v>
      </c>
      <c r="B212" s="25"/>
      <c r="C212" s="154" t="s">
        <v>103</v>
      </c>
      <c r="D212" s="155"/>
      <c r="E212" s="156"/>
      <c r="F212" s="26"/>
      <c r="G212" s="26"/>
      <c r="H212" s="26"/>
      <c r="I212" s="27"/>
      <c r="J212" s="6"/>
      <c r="K212" s="26"/>
      <c r="L212" s="24"/>
      <c r="M212" s="24">
        <v>1</v>
      </c>
      <c r="N212" s="24"/>
      <c r="O212" s="24" t="s">
        <v>561</v>
      </c>
      <c r="P212" s="47"/>
      <c r="Q212" s="47"/>
      <c r="R212" s="47"/>
    </row>
    <row r="213" spans="1:18">
      <c r="A213" s="24" t="s">
        <v>273</v>
      </c>
      <c r="B213" s="25"/>
      <c r="C213" s="154" t="s">
        <v>105</v>
      </c>
      <c r="D213" s="155"/>
      <c r="E213" s="156"/>
      <c r="F213" s="26"/>
      <c r="G213" s="26"/>
      <c r="H213" s="26"/>
      <c r="I213" s="27"/>
      <c r="J213" s="6"/>
      <c r="K213" s="26"/>
      <c r="L213" s="24"/>
      <c r="M213" s="24">
        <v>6</v>
      </c>
      <c r="N213" s="24"/>
      <c r="O213" s="24" t="s">
        <v>561</v>
      </c>
      <c r="P213" s="47"/>
      <c r="Q213" s="47"/>
      <c r="R213" s="47"/>
    </row>
    <row r="214" spans="1:18">
      <c r="A214" s="24" t="s">
        <v>274</v>
      </c>
      <c r="B214" s="25"/>
      <c r="C214" s="154" t="s">
        <v>106</v>
      </c>
      <c r="D214" s="155"/>
      <c r="E214" s="156"/>
      <c r="F214" s="26"/>
      <c r="G214" s="26"/>
      <c r="H214" s="26"/>
      <c r="I214" s="27"/>
      <c r="J214" s="6"/>
      <c r="K214" s="26"/>
      <c r="L214" s="24"/>
      <c r="M214" s="24">
        <v>2</v>
      </c>
      <c r="N214" s="24"/>
      <c r="O214" s="24" t="s">
        <v>561</v>
      </c>
      <c r="P214" s="47"/>
      <c r="Q214" s="47"/>
      <c r="R214" s="47"/>
    </row>
    <row r="215" spans="1:18" ht="15" customHeight="1">
      <c r="A215" s="24" t="s">
        <v>275</v>
      </c>
      <c r="B215" s="25"/>
      <c r="C215" s="154" t="s">
        <v>107</v>
      </c>
      <c r="D215" s="155"/>
      <c r="E215" s="156"/>
      <c r="F215" s="26"/>
      <c r="G215" s="26"/>
      <c r="H215" s="26"/>
      <c r="I215" s="27"/>
      <c r="J215" s="6"/>
      <c r="K215" s="26"/>
      <c r="L215" s="24"/>
      <c r="M215" s="24">
        <v>3</v>
      </c>
      <c r="N215" s="24"/>
      <c r="O215" s="24" t="s">
        <v>561</v>
      </c>
      <c r="P215" s="47"/>
      <c r="Q215" s="47"/>
      <c r="R215" s="47"/>
    </row>
    <row r="216" spans="1:18">
      <c r="A216" s="24" t="s">
        <v>276</v>
      </c>
      <c r="B216" s="25"/>
      <c r="C216" s="154" t="s">
        <v>863</v>
      </c>
      <c r="D216" s="155"/>
      <c r="E216" s="156"/>
      <c r="F216" s="26"/>
      <c r="G216" s="26"/>
      <c r="H216" s="26"/>
      <c r="I216" s="27"/>
      <c r="J216" s="6"/>
      <c r="K216" s="26"/>
      <c r="L216" s="24"/>
      <c r="M216" s="24">
        <v>1</v>
      </c>
      <c r="N216" s="24"/>
      <c r="O216" s="24" t="s">
        <v>561</v>
      </c>
      <c r="P216" s="47"/>
      <c r="Q216" s="47"/>
      <c r="R216" s="47"/>
    </row>
    <row r="217" spans="1:18">
      <c r="A217" s="24" t="s">
        <v>277</v>
      </c>
      <c r="B217" s="25"/>
      <c r="C217" s="154" t="s">
        <v>864</v>
      </c>
      <c r="D217" s="155"/>
      <c r="E217" s="156"/>
      <c r="F217" s="26"/>
      <c r="G217" s="26"/>
      <c r="H217" s="26"/>
      <c r="I217" s="27"/>
      <c r="J217" s="6"/>
      <c r="K217" s="26"/>
      <c r="L217" s="24"/>
      <c r="M217" s="24">
        <v>1</v>
      </c>
      <c r="N217" s="24"/>
      <c r="O217" s="24" t="s">
        <v>561</v>
      </c>
      <c r="P217" s="47"/>
      <c r="Q217" s="47"/>
      <c r="R217" s="47"/>
    </row>
    <row r="218" spans="1:18">
      <c r="A218" s="24" t="s">
        <v>278</v>
      </c>
      <c r="B218" s="25"/>
      <c r="C218" s="154" t="s">
        <v>188</v>
      </c>
      <c r="D218" s="155"/>
      <c r="E218" s="156"/>
      <c r="F218" s="26"/>
      <c r="G218" s="26"/>
      <c r="H218" s="26"/>
      <c r="I218" s="27"/>
      <c r="J218" s="6"/>
      <c r="K218" s="26"/>
      <c r="L218" s="24"/>
      <c r="M218" s="24">
        <v>1</v>
      </c>
      <c r="N218" s="24"/>
      <c r="O218" s="24" t="s">
        <v>561</v>
      </c>
      <c r="P218" s="47"/>
      <c r="Q218" s="47"/>
      <c r="R218" s="47"/>
    </row>
    <row r="219" spans="1:18">
      <c r="A219" s="24" t="s">
        <v>279</v>
      </c>
      <c r="B219" s="25"/>
      <c r="C219" s="154" t="s">
        <v>130</v>
      </c>
      <c r="D219" s="155"/>
      <c r="E219" s="156"/>
      <c r="F219" s="26"/>
      <c r="G219" s="26"/>
      <c r="H219" s="26"/>
      <c r="I219" s="27"/>
      <c r="J219" s="6"/>
      <c r="K219" s="26"/>
      <c r="L219" s="24"/>
      <c r="M219" s="24">
        <v>1</v>
      </c>
      <c r="N219" s="24"/>
      <c r="O219" s="24" t="s">
        <v>561</v>
      </c>
      <c r="P219" s="47"/>
      <c r="Q219" s="47"/>
      <c r="R219" s="47"/>
    </row>
    <row r="220" spans="1:18">
      <c r="A220" s="24" t="s">
        <v>280</v>
      </c>
      <c r="B220" s="25"/>
      <c r="C220" s="154" t="s">
        <v>110</v>
      </c>
      <c r="D220" s="155"/>
      <c r="E220" s="156"/>
      <c r="F220" s="26"/>
      <c r="G220" s="26"/>
      <c r="H220" s="26"/>
      <c r="I220" s="27"/>
      <c r="J220" s="6"/>
      <c r="K220" s="26"/>
      <c r="L220" s="24"/>
      <c r="M220" s="24">
        <v>1</v>
      </c>
      <c r="N220" s="24"/>
      <c r="O220" s="24" t="s">
        <v>561</v>
      </c>
      <c r="P220" s="47"/>
      <c r="Q220" s="47"/>
      <c r="R220" s="47"/>
    </row>
    <row r="221" spans="1:18">
      <c r="A221" s="24" t="s">
        <v>377</v>
      </c>
      <c r="B221" s="25"/>
      <c r="C221" s="154" t="s">
        <v>131</v>
      </c>
      <c r="D221" s="155"/>
      <c r="E221" s="156"/>
      <c r="F221" s="26"/>
      <c r="G221" s="26"/>
      <c r="H221" s="26"/>
      <c r="I221" s="27"/>
      <c r="J221" s="6"/>
      <c r="K221" s="26"/>
      <c r="L221" s="24"/>
      <c r="M221" s="24">
        <v>1</v>
      </c>
      <c r="N221" s="24"/>
      <c r="O221" s="24" t="s">
        <v>561</v>
      </c>
      <c r="P221" s="47"/>
      <c r="Q221" s="47"/>
      <c r="R221" s="47"/>
    </row>
    <row r="222" spans="1:18" ht="26.25">
      <c r="A222" s="19" t="s">
        <v>86</v>
      </c>
      <c r="B222" s="20">
        <v>109</v>
      </c>
      <c r="C222" s="183" t="s">
        <v>69</v>
      </c>
      <c r="D222" s="184"/>
      <c r="E222" s="185"/>
      <c r="F222" s="21">
        <v>1700</v>
      </c>
      <c r="G222" s="21">
        <v>700</v>
      </c>
      <c r="H222" s="21">
        <v>1100</v>
      </c>
      <c r="I222" s="22">
        <f t="shared" si="0"/>
        <v>1.1305000000000001</v>
      </c>
      <c r="J222" s="23" t="s">
        <v>93</v>
      </c>
      <c r="K222" s="21"/>
      <c r="L222" s="19"/>
      <c r="M222" s="19">
        <v>1</v>
      </c>
      <c r="N222" s="19"/>
      <c r="O222" s="19" t="s">
        <v>561</v>
      </c>
      <c r="P222" s="47"/>
      <c r="Q222" s="47"/>
      <c r="R222" s="47"/>
    </row>
    <row r="223" spans="1:18" ht="26.25">
      <c r="A223" s="19" t="s">
        <v>23</v>
      </c>
      <c r="B223" s="20">
        <v>108</v>
      </c>
      <c r="C223" s="183" t="s">
        <v>71</v>
      </c>
      <c r="D223" s="184"/>
      <c r="E223" s="185"/>
      <c r="F223" s="21">
        <v>1700</v>
      </c>
      <c r="G223" s="21">
        <v>1000</v>
      </c>
      <c r="H223" s="21">
        <v>1100</v>
      </c>
      <c r="I223" s="22">
        <f t="shared" si="0"/>
        <v>1.615</v>
      </c>
      <c r="J223" s="23" t="s">
        <v>92</v>
      </c>
      <c r="K223" s="21"/>
      <c r="L223" s="19"/>
      <c r="M223" s="19">
        <v>1</v>
      </c>
      <c r="N223" s="19"/>
      <c r="O223" s="19" t="s">
        <v>561</v>
      </c>
      <c r="P223" s="47"/>
      <c r="Q223" s="47"/>
      <c r="R223" s="47"/>
    </row>
    <row r="224" spans="1:18">
      <c r="A224" s="24" t="s">
        <v>24</v>
      </c>
      <c r="B224" s="25"/>
      <c r="C224" s="154" t="s">
        <v>94</v>
      </c>
      <c r="D224" s="155"/>
      <c r="E224" s="156"/>
      <c r="F224" s="26"/>
      <c r="G224" s="26"/>
      <c r="H224" s="26"/>
      <c r="I224" s="27"/>
      <c r="J224" s="6"/>
      <c r="K224" s="26"/>
      <c r="L224" s="24"/>
      <c r="M224" s="24">
        <v>1</v>
      </c>
      <c r="N224" s="24"/>
      <c r="O224" s="24" t="s">
        <v>561</v>
      </c>
      <c r="P224" s="47"/>
      <c r="Q224" s="47"/>
      <c r="R224" s="47"/>
    </row>
    <row r="225" spans="1:18">
      <c r="A225" s="24" t="s">
        <v>25</v>
      </c>
      <c r="B225" s="25"/>
      <c r="C225" s="154" t="s">
        <v>95</v>
      </c>
      <c r="D225" s="155"/>
      <c r="E225" s="156"/>
      <c r="F225" s="26"/>
      <c r="G225" s="26"/>
      <c r="H225" s="26"/>
      <c r="I225" s="27"/>
      <c r="J225" s="6"/>
      <c r="K225" s="26"/>
      <c r="L225" s="24"/>
      <c r="M225" s="24">
        <v>2</v>
      </c>
      <c r="N225" s="24"/>
      <c r="O225" s="24" t="s">
        <v>561</v>
      </c>
      <c r="P225" s="47"/>
      <c r="Q225" s="47"/>
      <c r="R225" s="47"/>
    </row>
    <row r="226" spans="1:18">
      <c r="A226" s="24" t="s">
        <v>26</v>
      </c>
      <c r="B226" s="25"/>
      <c r="C226" s="154" t="s">
        <v>10</v>
      </c>
      <c r="D226" s="155"/>
      <c r="E226" s="156"/>
      <c r="F226" s="26"/>
      <c r="G226" s="26"/>
      <c r="H226" s="26"/>
      <c r="I226" s="27"/>
      <c r="J226" s="6"/>
      <c r="K226" s="26"/>
      <c r="L226" s="24"/>
      <c r="M226" s="24">
        <v>1</v>
      </c>
      <c r="N226" s="24"/>
      <c r="O226" s="24" t="s">
        <v>561</v>
      </c>
      <c r="P226" s="47"/>
      <c r="Q226" s="47"/>
      <c r="R226" s="47"/>
    </row>
    <row r="227" spans="1:18">
      <c r="A227" s="24" t="s">
        <v>37</v>
      </c>
      <c r="B227" s="25"/>
      <c r="C227" s="154" t="s">
        <v>96</v>
      </c>
      <c r="D227" s="155"/>
      <c r="E227" s="156"/>
      <c r="F227" s="26"/>
      <c r="G227" s="26"/>
      <c r="H227" s="26"/>
      <c r="I227" s="27"/>
      <c r="J227" s="6"/>
      <c r="K227" s="26"/>
      <c r="L227" s="24"/>
      <c r="M227" s="24">
        <v>1</v>
      </c>
      <c r="N227" s="24"/>
      <c r="O227" s="24" t="s">
        <v>561</v>
      </c>
      <c r="P227" s="47"/>
      <c r="Q227" s="47"/>
      <c r="R227" s="47"/>
    </row>
    <row r="228" spans="1:18">
      <c r="A228" s="24" t="s">
        <v>38</v>
      </c>
      <c r="B228" s="25"/>
      <c r="C228" s="154" t="s">
        <v>44</v>
      </c>
      <c r="D228" s="155"/>
      <c r="E228" s="156"/>
      <c r="F228" s="26"/>
      <c r="G228" s="26"/>
      <c r="H228" s="26"/>
      <c r="I228" s="27"/>
      <c r="J228" s="6"/>
      <c r="K228" s="26"/>
      <c r="L228" s="24"/>
      <c r="M228" s="24">
        <v>8</v>
      </c>
      <c r="N228" s="24"/>
      <c r="O228" s="24" t="s">
        <v>561</v>
      </c>
      <c r="P228" s="47"/>
      <c r="Q228" s="47"/>
      <c r="R228" s="47"/>
    </row>
    <row r="229" spans="1:18">
      <c r="A229" s="24" t="s">
        <v>39</v>
      </c>
      <c r="B229" s="25"/>
      <c r="C229" s="154" t="s">
        <v>102</v>
      </c>
      <c r="D229" s="155"/>
      <c r="E229" s="156"/>
      <c r="F229" s="26"/>
      <c r="G229" s="26"/>
      <c r="H229" s="26"/>
      <c r="I229" s="27"/>
      <c r="J229" s="6"/>
      <c r="K229" s="26"/>
      <c r="L229" s="24"/>
      <c r="M229" s="24">
        <v>2</v>
      </c>
      <c r="N229" s="24"/>
      <c r="O229" s="24" t="s">
        <v>561</v>
      </c>
      <c r="P229" s="47"/>
      <c r="Q229" s="47"/>
      <c r="R229" s="47"/>
    </row>
    <row r="230" spans="1:18">
      <c r="A230" s="24" t="s">
        <v>40</v>
      </c>
      <c r="B230" s="25"/>
      <c r="C230" s="154" t="s">
        <v>103</v>
      </c>
      <c r="D230" s="155"/>
      <c r="E230" s="156"/>
      <c r="F230" s="26"/>
      <c r="G230" s="26"/>
      <c r="H230" s="26"/>
      <c r="I230" s="27"/>
      <c r="J230" s="6"/>
      <c r="K230" s="26"/>
      <c r="L230" s="24"/>
      <c r="M230" s="24">
        <v>1</v>
      </c>
      <c r="N230" s="24"/>
      <c r="O230" s="24" t="s">
        <v>561</v>
      </c>
      <c r="P230" s="47"/>
      <c r="Q230" s="47"/>
      <c r="R230" s="47"/>
    </row>
    <row r="231" spans="1:18">
      <c r="A231" s="24" t="s">
        <v>41</v>
      </c>
      <c r="B231" s="25"/>
      <c r="C231" s="154" t="s">
        <v>105</v>
      </c>
      <c r="D231" s="155"/>
      <c r="E231" s="156"/>
      <c r="F231" s="26"/>
      <c r="G231" s="26"/>
      <c r="H231" s="26"/>
      <c r="I231" s="27"/>
      <c r="J231" s="6"/>
      <c r="K231" s="26"/>
      <c r="L231" s="24"/>
      <c r="M231" s="24">
        <v>6</v>
      </c>
      <c r="N231" s="24"/>
      <c r="O231" s="24" t="s">
        <v>561</v>
      </c>
      <c r="P231" s="47"/>
      <c r="Q231" s="47"/>
      <c r="R231" s="47"/>
    </row>
    <row r="232" spans="1:18">
      <c r="A232" s="24" t="s">
        <v>54</v>
      </c>
      <c r="B232" s="25"/>
      <c r="C232" s="154" t="s">
        <v>106</v>
      </c>
      <c r="D232" s="155"/>
      <c r="E232" s="156"/>
      <c r="F232" s="26"/>
      <c r="G232" s="26"/>
      <c r="H232" s="26"/>
      <c r="I232" s="27"/>
      <c r="J232" s="6"/>
      <c r="K232" s="26"/>
      <c r="L232" s="24"/>
      <c r="M232" s="24">
        <v>2</v>
      </c>
      <c r="N232" s="24"/>
      <c r="O232" s="24" t="s">
        <v>561</v>
      </c>
      <c r="P232" s="47"/>
      <c r="Q232" s="47"/>
      <c r="R232" s="47"/>
    </row>
    <row r="233" spans="1:18" ht="15" customHeight="1">
      <c r="A233" s="24" t="s">
        <v>55</v>
      </c>
      <c r="B233" s="25"/>
      <c r="C233" s="154" t="s">
        <v>107</v>
      </c>
      <c r="D233" s="155"/>
      <c r="E233" s="156"/>
      <c r="F233" s="26"/>
      <c r="G233" s="26"/>
      <c r="H233" s="26"/>
      <c r="I233" s="27"/>
      <c r="J233" s="6"/>
      <c r="K233" s="26"/>
      <c r="L233" s="24"/>
      <c r="M233" s="24">
        <v>3</v>
      </c>
      <c r="N233" s="24"/>
      <c r="O233" s="24" t="s">
        <v>561</v>
      </c>
      <c r="P233" s="47"/>
      <c r="Q233" s="47"/>
      <c r="R233" s="47"/>
    </row>
    <row r="234" spans="1:18">
      <c r="A234" s="24" t="s">
        <v>56</v>
      </c>
      <c r="B234" s="25"/>
      <c r="C234" s="154" t="s">
        <v>863</v>
      </c>
      <c r="D234" s="155"/>
      <c r="E234" s="156"/>
      <c r="F234" s="26"/>
      <c r="G234" s="26"/>
      <c r="H234" s="26"/>
      <c r="I234" s="27"/>
      <c r="J234" s="6"/>
      <c r="K234" s="26"/>
      <c r="L234" s="24"/>
      <c r="M234" s="24">
        <v>1</v>
      </c>
      <c r="N234" s="24"/>
      <c r="O234" s="24" t="s">
        <v>561</v>
      </c>
      <c r="P234" s="47"/>
      <c r="Q234" s="47"/>
      <c r="R234" s="47"/>
    </row>
    <row r="235" spans="1:18">
      <c r="A235" s="24" t="s">
        <v>57</v>
      </c>
      <c r="B235" s="25"/>
      <c r="C235" s="154" t="s">
        <v>864</v>
      </c>
      <c r="D235" s="155"/>
      <c r="E235" s="156"/>
      <c r="F235" s="26"/>
      <c r="G235" s="26"/>
      <c r="H235" s="26"/>
      <c r="I235" s="27"/>
      <c r="J235" s="6"/>
      <c r="K235" s="26"/>
      <c r="L235" s="24"/>
      <c r="M235" s="24">
        <v>1</v>
      </c>
      <c r="N235" s="24"/>
      <c r="O235" s="24" t="s">
        <v>561</v>
      </c>
      <c r="P235" s="47"/>
      <c r="Q235" s="47"/>
      <c r="R235" s="47"/>
    </row>
    <row r="236" spans="1:18">
      <c r="A236" s="24" t="s">
        <v>282</v>
      </c>
      <c r="B236" s="25"/>
      <c r="C236" s="154" t="s">
        <v>188</v>
      </c>
      <c r="D236" s="155"/>
      <c r="E236" s="156"/>
      <c r="F236" s="26"/>
      <c r="G236" s="26"/>
      <c r="H236" s="26"/>
      <c r="I236" s="27"/>
      <c r="J236" s="6"/>
      <c r="K236" s="26"/>
      <c r="L236" s="24"/>
      <c r="M236" s="24">
        <v>1</v>
      </c>
      <c r="N236" s="24"/>
      <c r="O236" s="24" t="s">
        <v>561</v>
      </c>
      <c r="P236" s="47"/>
      <c r="Q236" s="47"/>
      <c r="R236" s="47"/>
    </row>
    <row r="237" spans="1:18">
      <c r="A237" s="24" t="s">
        <v>58</v>
      </c>
      <c r="B237" s="25"/>
      <c r="C237" s="154" t="s">
        <v>130</v>
      </c>
      <c r="D237" s="155"/>
      <c r="E237" s="156"/>
      <c r="F237" s="26"/>
      <c r="G237" s="26"/>
      <c r="H237" s="26"/>
      <c r="I237" s="27"/>
      <c r="J237" s="6"/>
      <c r="K237" s="26"/>
      <c r="L237" s="24"/>
      <c r="M237" s="24">
        <v>1</v>
      </c>
      <c r="N237" s="24"/>
      <c r="O237" s="24" t="s">
        <v>561</v>
      </c>
      <c r="P237" s="47"/>
      <c r="Q237" s="47"/>
      <c r="R237" s="47"/>
    </row>
    <row r="238" spans="1:18">
      <c r="A238" s="24" t="s">
        <v>283</v>
      </c>
      <c r="B238" s="25"/>
      <c r="C238" s="154" t="s">
        <v>110</v>
      </c>
      <c r="D238" s="155"/>
      <c r="E238" s="156"/>
      <c r="F238" s="26"/>
      <c r="G238" s="26"/>
      <c r="H238" s="26"/>
      <c r="I238" s="27"/>
      <c r="J238" s="6"/>
      <c r="K238" s="26"/>
      <c r="L238" s="24"/>
      <c r="M238" s="24">
        <v>1</v>
      </c>
      <c r="N238" s="24"/>
      <c r="O238" s="24" t="s">
        <v>561</v>
      </c>
      <c r="P238" s="47"/>
      <c r="Q238" s="47"/>
      <c r="R238" s="47"/>
    </row>
    <row r="239" spans="1:18" ht="15" customHeight="1">
      <c r="A239" s="24" t="s">
        <v>284</v>
      </c>
      <c r="B239" s="25"/>
      <c r="C239" s="154" t="s">
        <v>281</v>
      </c>
      <c r="D239" s="155"/>
      <c r="E239" s="156"/>
      <c r="F239" s="26"/>
      <c r="G239" s="26"/>
      <c r="H239" s="26"/>
      <c r="I239" s="27"/>
      <c r="J239" s="6"/>
      <c r="K239" s="26"/>
      <c r="L239" s="24"/>
      <c r="M239" s="24">
        <v>1</v>
      </c>
      <c r="N239" s="24"/>
      <c r="O239" s="24" t="s">
        <v>561</v>
      </c>
      <c r="P239" s="47"/>
      <c r="Q239" s="47"/>
      <c r="R239" s="47"/>
    </row>
    <row r="240" spans="1:18">
      <c r="A240" s="5" t="s">
        <v>615</v>
      </c>
      <c r="B240" s="5"/>
      <c r="C240" s="166" t="s">
        <v>637</v>
      </c>
      <c r="D240" s="167"/>
      <c r="E240" s="167"/>
      <c r="F240" s="155"/>
      <c r="G240" s="155"/>
      <c r="H240" s="155"/>
      <c r="I240" s="155"/>
      <c r="J240" s="155"/>
      <c r="K240" s="155"/>
      <c r="L240" s="156"/>
      <c r="M240" s="5">
        <v>1</v>
      </c>
      <c r="N240" s="33"/>
      <c r="O240" s="33"/>
      <c r="P240" s="47"/>
      <c r="Q240" s="74" t="s">
        <v>584</v>
      </c>
      <c r="R240" s="47"/>
    </row>
    <row r="241" spans="1:18" ht="27" customHeight="1">
      <c r="A241" s="5" t="s">
        <v>615</v>
      </c>
      <c r="B241" s="5"/>
      <c r="C241" s="166" t="s">
        <v>638</v>
      </c>
      <c r="D241" s="167"/>
      <c r="E241" s="167"/>
      <c r="F241" s="155"/>
      <c r="G241" s="155"/>
      <c r="H241" s="155"/>
      <c r="I241" s="155"/>
      <c r="J241" s="155"/>
      <c r="K241" s="155"/>
      <c r="L241" s="156"/>
      <c r="M241" s="5">
        <v>1</v>
      </c>
      <c r="N241" s="33"/>
      <c r="O241" s="33"/>
      <c r="P241" s="47"/>
      <c r="Q241" s="74" t="s">
        <v>584</v>
      </c>
      <c r="R241" s="47"/>
    </row>
    <row r="242" spans="1:18" ht="27" customHeight="1">
      <c r="A242" s="5" t="s">
        <v>615</v>
      </c>
      <c r="B242" s="5"/>
      <c r="C242" s="166" t="s">
        <v>639</v>
      </c>
      <c r="D242" s="167"/>
      <c r="E242" s="167"/>
      <c r="F242" s="155"/>
      <c r="G242" s="155"/>
      <c r="H242" s="155"/>
      <c r="I242" s="155"/>
      <c r="J242" s="155"/>
      <c r="K242" s="155"/>
      <c r="L242" s="156"/>
      <c r="M242" s="5">
        <v>1</v>
      </c>
      <c r="N242" s="33"/>
      <c r="O242" s="33"/>
      <c r="P242" s="47"/>
      <c r="Q242" s="74" t="s">
        <v>584</v>
      </c>
      <c r="R242" s="47"/>
    </row>
    <row r="243" spans="1:18">
      <c r="A243" s="24" t="s">
        <v>378</v>
      </c>
      <c r="B243" s="25"/>
      <c r="C243" s="154" t="s">
        <v>131</v>
      </c>
      <c r="D243" s="155"/>
      <c r="E243" s="156"/>
      <c r="F243" s="26"/>
      <c r="G243" s="26"/>
      <c r="H243" s="26"/>
      <c r="I243" s="27"/>
      <c r="J243" s="6"/>
      <c r="K243" s="26"/>
      <c r="L243" s="24"/>
      <c r="M243" s="24">
        <v>1</v>
      </c>
      <c r="N243" s="24"/>
      <c r="O243" s="24" t="s">
        <v>561</v>
      </c>
      <c r="P243" s="47"/>
      <c r="Q243" s="47"/>
      <c r="R243" s="47"/>
    </row>
    <row r="244" spans="1:18" ht="26.25">
      <c r="A244" s="19" t="s">
        <v>87</v>
      </c>
      <c r="B244" s="20">
        <v>107</v>
      </c>
      <c r="C244" s="183" t="s">
        <v>71</v>
      </c>
      <c r="D244" s="184"/>
      <c r="E244" s="185"/>
      <c r="F244" s="21">
        <v>1700</v>
      </c>
      <c r="G244" s="21">
        <v>1000</v>
      </c>
      <c r="H244" s="21">
        <v>1100</v>
      </c>
      <c r="I244" s="22">
        <f t="shared" si="0"/>
        <v>1.615</v>
      </c>
      <c r="J244" s="23" t="s">
        <v>92</v>
      </c>
      <c r="K244" s="21"/>
      <c r="L244" s="19"/>
      <c r="M244" s="19">
        <v>1</v>
      </c>
      <c r="N244" s="19"/>
      <c r="O244" s="19" t="s">
        <v>561</v>
      </c>
      <c r="P244" s="47"/>
      <c r="Q244" s="47"/>
      <c r="R244" s="47"/>
    </row>
    <row r="245" spans="1:18">
      <c r="A245" s="24" t="s">
        <v>285</v>
      </c>
      <c r="B245" s="25"/>
      <c r="C245" s="154" t="s">
        <v>94</v>
      </c>
      <c r="D245" s="155"/>
      <c r="E245" s="156"/>
      <c r="F245" s="26"/>
      <c r="G245" s="26"/>
      <c r="H245" s="26"/>
      <c r="I245" s="27"/>
      <c r="J245" s="6"/>
      <c r="K245" s="26"/>
      <c r="L245" s="24"/>
      <c r="M245" s="24">
        <v>1</v>
      </c>
      <c r="N245" s="24"/>
      <c r="O245" s="24" t="s">
        <v>561</v>
      </c>
      <c r="P245" s="47"/>
      <c r="Q245" s="47"/>
      <c r="R245" s="47"/>
    </row>
    <row r="246" spans="1:18">
      <c r="A246" s="24" t="s">
        <v>286</v>
      </c>
      <c r="B246" s="25"/>
      <c r="C246" s="154" t="s">
        <v>95</v>
      </c>
      <c r="D246" s="155"/>
      <c r="E246" s="156"/>
      <c r="F246" s="26"/>
      <c r="G246" s="26"/>
      <c r="H246" s="26"/>
      <c r="I246" s="27"/>
      <c r="J246" s="6"/>
      <c r="K246" s="26"/>
      <c r="L246" s="24"/>
      <c r="M246" s="24">
        <v>2</v>
      </c>
      <c r="N246" s="24"/>
      <c r="O246" s="24" t="s">
        <v>561</v>
      </c>
      <c r="P246" s="47"/>
      <c r="Q246" s="47"/>
      <c r="R246" s="47"/>
    </row>
    <row r="247" spans="1:18">
      <c r="A247" s="24" t="s">
        <v>287</v>
      </c>
      <c r="B247" s="25"/>
      <c r="C247" s="154" t="s">
        <v>10</v>
      </c>
      <c r="D247" s="155"/>
      <c r="E247" s="156"/>
      <c r="F247" s="26"/>
      <c r="G247" s="26"/>
      <c r="H247" s="26"/>
      <c r="I247" s="27"/>
      <c r="J247" s="6"/>
      <c r="K247" s="26"/>
      <c r="L247" s="24"/>
      <c r="M247" s="24">
        <v>1</v>
      </c>
      <c r="N247" s="24"/>
      <c r="O247" s="24" t="s">
        <v>561</v>
      </c>
      <c r="P247" s="47"/>
      <c r="Q247" s="47"/>
      <c r="R247" s="47"/>
    </row>
    <row r="248" spans="1:18">
      <c r="A248" s="24" t="s">
        <v>288</v>
      </c>
      <c r="B248" s="25"/>
      <c r="C248" s="154" t="s">
        <v>96</v>
      </c>
      <c r="D248" s="155"/>
      <c r="E248" s="156"/>
      <c r="F248" s="26"/>
      <c r="G248" s="26"/>
      <c r="H248" s="26"/>
      <c r="I248" s="27"/>
      <c r="J248" s="6"/>
      <c r="K248" s="26"/>
      <c r="L248" s="24"/>
      <c r="M248" s="24">
        <v>1</v>
      </c>
      <c r="N248" s="24"/>
      <c r="O248" s="24" t="s">
        <v>561</v>
      </c>
      <c r="P248" s="47"/>
      <c r="Q248" s="47"/>
      <c r="R248" s="47"/>
    </row>
    <row r="249" spans="1:18">
      <c r="A249" s="24" t="s">
        <v>289</v>
      </c>
      <c r="B249" s="25"/>
      <c r="C249" s="154" t="s">
        <v>44</v>
      </c>
      <c r="D249" s="155"/>
      <c r="E249" s="156"/>
      <c r="F249" s="26"/>
      <c r="G249" s="26"/>
      <c r="H249" s="26"/>
      <c r="I249" s="27"/>
      <c r="J249" s="6"/>
      <c r="K249" s="26"/>
      <c r="L249" s="24"/>
      <c r="M249" s="24">
        <v>8</v>
      </c>
      <c r="N249" s="24"/>
      <c r="O249" s="24" t="s">
        <v>561</v>
      </c>
      <c r="P249" s="47"/>
      <c r="Q249" s="47"/>
      <c r="R249" s="47"/>
    </row>
    <row r="250" spans="1:18">
      <c r="A250" s="24" t="s">
        <v>290</v>
      </c>
      <c r="B250" s="25"/>
      <c r="C250" s="154" t="s">
        <v>102</v>
      </c>
      <c r="D250" s="155"/>
      <c r="E250" s="156"/>
      <c r="F250" s="26"/>
      <c r="G250" s="26"/>
      <c r="H250" s="26"/>
      <c r="I250" s="27"/>
      <c r="J250" s="6"/>
      <c r="K250" s="26"/>
      <c r="L250" s="24"/>
      <c r="M250" s="24">
        <v>2</v>
      </c>
      <c r="N250" s="24"/>
      <c r="O250" s="24" t="s">
        <v>561</v>
      </c>
      <c r="P250" s="47"/>
      <c r="Q250" s="47"/>
      <c r="R250" s="47"/>
    </row>
    <row r="251" spans="1:18">
      <c r="A251" s="24" t="s">
        <v>291</v>
      </c>
      <c r="B251" s="25"/>
      <c r="C251" s="154" t="s">
        <v>103</v>
      </c>
      <c r="D251" s="155"/>
      <c r="E251" s="156"/>
      <c r="F251" s="26"/>
      <c r="G251" s="26"/>
      <c r="H251" s="26"/>
      <c r="I251" s="27"/>
      <c r="J251" s="6"/>
      <c r="K251" s="26"/>
      <c r="L251" s="24"/>
      <c r="M251" s="24">
        <v>1</v>
      </c>
      <c r="N251" s="24"/>
      <c r="O251" s="24" t="s">
        <v>561</v>
      </c>
      <c r="P251" s="47"/>
      <c r="Q251" s="47"/>
      <c r="R251" s="47"/>
    </row>
    <row r="252" spans="1:18">
      <c r="A252" s="24" t="s">
        <v>292</v>
      </c>
      <c r="B252" s="25"/>
      <c r="C252" s="154" t="s">
        <v>105</v>
      </c>
      <c r="D252" s="155"/>
      <c r="E252" s="156"/>
      <c r="F252" s="26"/>
      <c r="G252" s="26"/>
      <c r="H252" s="26"/>
      <c r="I252" s="27"/>
      <c r="J252" s="6"/>
      <c r="K252" s="26"/>
      <c r="L252" s="24"/>
      <c r="M252" s="24">
        <v>6</v>
      </c>
      <c r="N252" s="24"/>
      <c r="O252" s="24" t="s">
        <v>561</v>
      </c>
      <c r="P252" s="47"/>
      <c r="Q252" s="47"/>
      <c r="R252" s="47"/>
    </row>
    <row r="253" spans="1:18">
      <c r="A253" s="24" t="s">
        <v>293</v>
      </c>
      <c r="B253" s="25"/>
      <c r="C253" s="154" t="s">
        <v>106</v>
      </c>
      <c r="D253" s="155"/>
      <c r="E253" s="156"/>
      <c r="F253" s="26"/>
      <c r="G253" s="26"/>
      <c r="H253" s="26"/>
      <c r="I253" s="27"/>
      <c r="J253" s="6"/>
      <c r="K253" s="26"/>
      <c r="L253" s="24"/>
      <c r="M253" s="24">
        <v>2</v>
      </c>
      <c r="N253" s="24"/>
      <c r="O253" s="24" t="s">
        <v>561</v>
      </c>
      <c r="P253" s="47"/>
      <c r="Q253" s="47"/>
      <c r="R253" s="47"/>
    </row>
    <row r="254" spans="1:18" ht="15" customHeight="1">
      <c r="A254" s="24" t="s">
        <v>294</v>
      </c>
      <c r="B254" s="25"/>
      <c r="C254" s="154" t="s">
        <v>107</v>
      </c>
      <c r="D254" s="155"/>
      <c r="E254" s="156"/>
      <c r="F254" s="26"/>
      <c r="G254" s="26"/>
      <c r="H254" s="26"/>
      <c r="I254" s="27"/>
      <c r="J254" s="6"/>
      <c r="K254" s="26"/>
      <c r="L254" s="24"/>
      <c r="M254" s="24">
        <v>3</v>
      </c>
      <c r="N254" s="24"/>
      <c r="O254" s="24" t="s">
        <v>561</v>
      </c>
      <c r="P254" s="47"/>
      <c r="Q254" s="47"/>
      <c r="R254" s="47"/>
    </row>
    <row r="255" spans="1:18">
      <c r="A255" s="24" t="s">
        <v>295</v>
      </c>
      <c r="B255" s="25"/>
      <c r="C255" s="154" t="s">
        <v>863</v>
      </c>
      <c r="D255" s="155"/>
      <c r="E255" s="156"/>
      <c r="F255" s="26"/>
      <c r="G255" s="26"/>
      <c r="H255" s="26"/>
      <c r="I255" s="27"/>
      <c r="J255" s="6"/>
      <c r="K255" s="26"/>
      <c r="L255" s="24"/>
      <c r="M255" s="24">
        <v>1</v>
      </c>
      <c r="N255" s="24"/>
      <c r="O255" s="24" t="s">
        <v>561</v>
      </c>
      <c r="P255" s="47"/>
      <c r="Q255" s="47"/>
      <c r="R255" s="47"/>
    </row>
    <row r="256" spans="1:18">
      <c r="A256" s="24" t="s">
        <v>296</v>
      </c>
      <c r="B256" s="25"/>
      <c r="C256" s="154" t="s">
        <v>864</v>
      </c>
      <c r="D256" s="155"/>
      <c r="E256" s="156"/>
      <c r="F256" s="26"/>
      <c r="G256" s="26"/>
      <c r="H256" s="26"/>
      <c r="I256" s="27"/>
      <c r="J256" s="6"/>
      <c r="K256" s="26"/>
      <c r="L256" s="24"/>
      <c r="M256" s="24">
        <v>1</v>
      </c>
      <c r="N256" s="24"/>
      <c r="O256" s="24" t="s">
        <v>561</v>
      </c>
      <c r="P256" s="47"/>
      <c r="Q256" s="47"/>
      <c r="R256" s="47"/>
    </row>
    <row r="257" spans="1:18">
      <c r="A257" s="24" t="s">
        <v>297</v>
      </c>
      <c r="B257" s="25"/>
      <c r="C257" s="154" t="s">
        <v>188</v>
      </c>
      <c r="D257" s="155"/>
      <c r="E257" s="156"/>
      <c r="F257" s="26"/>
      <c r="G257" s="26"/>
      <c r="H257" s="26"/>
      <c r="I257" s="27"/>
      <c r="J257" s="6"/>
      <c r="K257" s="26"/>
      <c r="L257" s="24"/>
      <c r="M257" s="24">
        <v>1</v>
      </c>
      <c r="N257" s="24"/>
      <c r="O257" s="24" t="s">
        <v>561</v>
      </c>
      <c r="P257" s="47"/>
      <c r="Q257" s="47"/>
      <c r="R257" s="47"/>
    </row>
    <row r="258" spans="1:18">
      <c r="A258" s="24" t="s">
        <v>298</v>
      </c>
      <c r="B258" s="25"/>
      <c r="C258" s="154" t="s">
        <v>130</v>
      </c>
      <c r="D258" s="155"/>
      <c r="E258" s="156"/>
      <c r="F258" s="26"/>
      <c r="G258" s="26"/>
      <c r="H258" s="26"/>
      <c r="I258" s="27"/>
      <c r="J258" s="6"/>
      <c r="K258" s="26"/>
      <c r="L258" s="24"/>
      <c r="M258" s="24">
        <v>1</v>
      </c>
      <c r="N258" s="24"/>
      <c r="O258" s="24" t="s">
        <v>561</v>
      </c>
      <c r="P258" s="47"/>
      <c r="Q258" s="47"/>
      <c r="R258" s="47"/>
    </row>
    <row r="259" spans="1:18">
      <c r="A259" s="24" t="s">
        <v>299</v>
      </c>
      <c r="B259" s="25"/>
      <c r="C259" s="154" t="s">
        <v>110</v>
      </c>
      <c r="D259" s="155"/>
      <c r="E259" s="156"/>
      <c r="F259" s="26"/>
      <c r="G259" s="26"/>
      <c r="H259" s="26"/>
      <c r="I259" s="27"/>
      <c r="J259" s="6"/>
      <c r="K259" s="26"/>
      <c r="L259" s="24"/>
      <c r="M259" s="24">
        <v>1</v>
      </c>
      <c r="N259" s="24"/>
      <c r="O259" s="24" t="s">
        <v>561</v>
      </c>
      <c r="P259" s="47"/>
      <c r="Q259" s="47"/>
      <c r="R259" s="47"/>
    </row>
    <row r="260" spans="1:18">
      <c r="A260" s="24" t="s">
        <v>379</v>
      </c>
      <c r="B260" s="25"/>
      <c r="C260" s="154" t="s">
        <v>131</v>
      </c>
      <c r="D260" s="155"/>
      <c r="E260" s="156"/>
      <c r="F260" s="26"/>
      <c r="G260" s="26"/>
      <c r="H260" s="26"/>
      <c r="I260" s="27"/>
      <c r="J260" s="6"/>
      <c r="K260" s="26"/>
      <c r="L260" s="24"/>
      <c r="M260" s="24">
        <v>1</v>
      </c>
      <c r="N260" s="24"/>
      <c r="O260" s="24" t="s">
        <v>561</v>
      </c>
      <c r="P260" s="47"/>
      <c r="Q260" s="47"/>
      <c r="R260" s="47"/>
    </row>
    <row r="261" spans="1:18" ht="26.25">
      <c r="A261" s="19" t="s">
        <v>88</v>
      </c>
      <c r="B261" s="20" t="s">
        <v>80</v>
      </c>
      <c r="C261" s="183" t="s">
        <v>72</v>
      </c>
      <c r="D261" s="184"/>
      <c r="E261" s="185"/>
      <c r="F261" s="21">
        <v>1700</v>
      </c>
      <c r="G261" s="21">
        <v>700</v>
      </c>
      <c r="H261" s="21">
        <v>1100</v>
      </c>
      <c r="I261" s="22">
        <f>SUM(F261/1000*G261/1000*(H261-150)/1000)*3</f>
        <v>3.3915000000000002</v>
      </c>
      <c r="J261" s="23" t="s">
        <v>93</v>
      </c>
      <c r="K261" s="21"/>
      <c r="L261" s="19"/>
      <c r="M261" s="19">
        <v>1</v>
      </c>
      <c r="N261" s="19"/>
      <c r="O261" s="19" t="s">
        <v>561</v>
      </c>
      <c r="P261" s="47"/>
      <c r="Q261" s="47"/>
      <c r="R261" s="47"/>
    </row>
    <row r="262" spans="1:18">
      <c r="A262" s="24" t="s">
        <v>300</v>
      </c>
      <c r="B262" s="25"/>
      <c r="C262" s="154" t="s">
        <v>94</v>
      </c>
      <c r="D262" s="155"/>
      <c r="E262" s="156"/>
      <c r="F262" s="26"/>
      <c r="G262" s="26"/>
      <c r="H262" s="26"/>
      <c r="I262" s="27"/>
      <c r="J262" s="6"/>
      <c r="K262" s="26"/>
      <c r="L262" s="24"/>
      <c r="M262" s="24">
        <v>1</v>
      </c>
      <c r="N262" s="24"/>
      <c r="O262" s="24" t="s">
        <v>561</v>
      </c>
      <c r="P262" s="47"/>
      <c r="Q262" s="47"/>
      <c r="R262" s="47"/>
    </row>
    <row r="263" spans="1:18">
      <c r="A263" s="24" t="s">
        <v>301</v>
      </c>
      <c r="B263" s="25"/>
      <c r="C263" s="154" t="s">
        <v>104</v>
      </c>
      <c r="D263" s="155"/>
      <c r="E263" s="156"/>
      <c r="F263" s="26"/>
      <c r="G263" s="26"/>
      <c r="H263" s="26"/>
      <c r="I263" s="27"/>
      <c r="J263" s="6"/>
      <c r="K263" s="26"/>
      <c r="L263" s="24"/>
      <c r="M263" s="24">
        <v>6</v>
      </c>
      <c r="N263" s="24"/>
      <c r="O263" s="24" t="s">
        <v>561</v>
      </c>
      <c r="P263" s="47"/>
      <c r="Q263" s="47"/>
      <c r="R263" s="47"/>
    </row>
    <row r="264" spans="1:18">
      <c r="A264" s="24" t="s">
        <v>302</v>
      </c>
      <c r="B264" s="25"/>
      <c r="C264" s="154" t="s">
        <v>110</v>
      </c>
      <c r="D264" s="155"/>
      <c r="E264" s="156"/>
      <c r="F264" s="26"/>
      <c r="G264" s="26"/>
      <c r="H264" s="26"/>
      <c r="I264" s="27"/>
      <c r="J264" s="6"/>
      <c r="K264" s="26"/>
      <c r="L264" s="24"/>
      <c r="M264" s="24">
        <v>3</v>
      </c>
      <c r="N264" s="24"/>
      <c r="O264" s="24" t="s">
        <v>561</v>
      </c>
      <c r="P264" s="47"/>
      <c r="Q264" s="47"/>
      <c r="R264" s="47"/>
    </row>
    <row r="265" spans="1:18">
      <c r="A265" s="24" t="s">
        <v>303</v>
      </c>
      <c r="B265" s="25"/>
      <c r="C265" s="154" t="s">
        <v>122</v>
      </c>
      <c r="D265" s="155"/>
      <c r="E265" s="156"/>
      <c r="F265" s="26"/>
      <c r="G265" s="26"/>
      <c r="H265" s="26"/>
      <c r="I265" s="27"/>
      <c r="J265" s="6"/>
      <c r="K265" s="26"/>
      <c r="L265" s="24"/>
      <c r="M265" s="24">
        <v>2</v>
      </c>
      <c r="N265" s="24"/>
      <c r="O265" s="24" t="s">
        <v>561</v>
      </c>
      <c r="P265" s="47"/>
      <c r="Q265" s="47"/>
      <c r="R265" s="47"/>
    </row>
    <row r="266" spans="1:18">
      <c r="A266" s="24" t="s">
        <v>304</v>
      </c>
      <c r="B266" s="25"/>
      <c r="C266" s="154" t="s">
        <v>123</v>
      </c>
      <c r="D266" s="155"/>
      <c r="E266" s="156"/>
      <c r="F266" s="26"/>
      <c r="G266" s="26"/>
      <c r="H266" s="26"/>
      <c r="I266" s="27"/>
      <c r="J266" s="6"/>
      <c r="K266" s="26"/>
      <c r="L266" s="24"/>
      <c r="M266" s="24">
        <v>1</v>
      </c>
      <c r="N266" s="24"/>
      <c r="O266" s="24" t="s">
        <v>561</v>
      </c>
      <c r="P266" s="47"/>
      <c r="Q266" s="47"/>
      <c r="R266" s="47"/>
    </row>
    <row r="267" spans="1:18" ht="18.75" customHeight="1">
      <c r="A267" s="24" t="s">
        <v>305</v>
      </c>
      <c r="B267" s="25"/>
      <c r="C267" s="154" t="s">
        <v>150</v>
      </c>
      <c r="D267" s="155"/>
      <c r="E267" s="156"/>
      <c r="F267" s="26"/>
      <c r="G267" s="26"/>
      <c r="H267" s="26"/>
      <c r="I267" s="27"/>
      <c r="J267" s="6"/>
      <c r="K267" s="26"/>
      <c r="L267" s="24"/>
      <c r="M267" s="24">
        <v>1</v>
      </c>
      <c r="N267" s="24"/>
      <c r="O267" s="24" t="s">
        <v>561</v>
      </c>
      <c r="P267" s="47"/>
      <c r="Q267" s="47"/>
      <c r="R267" s="47"/>
    </row>
    <row r="268" spans="1:18" ht="26.25">
      <c r="A268" s="19" t="s">
        <v>89</v>
      </c>
      <c r="B268" s="20">
        <v>103</v>
      </c>
      <c r="C268" s="183" t="s">
        <v>73</v>
      </c>
      <c r="D268" s="184"/>
      <c r="E268" s="185"/>
      <c r="F268" s="21">
        <v>1700</v>
      </c>
      <c r="G268" s="21">
        <v>800</v>
      </c>
      <c r="H268" s="21">
        <v>1100</v>
      </c>
      <c r="I268" s="22">
        <f t="shared" si="0"/>
        <v>1.292</v>
      </c>
      <c r="J268" s="23">
        <v>70</v>
      </c>
      <c r="K268" s="21"/>
      <c r="L268" s="19"/>
      <c r="M268" s="19">
        <v>1</v>
      </c>
      <c r="N268" s="19"/>
      <c r="O268" s="19" t="s">
        <v>561</v>
      </c>
      <c r="P268" s="47"/>
      <c r="Q268" s="47"/>
      <c r="R268" s="47"/>
    </row>
    <row r="269" spans="1:18">
      <c r="A269" s="24" t="s">
        <v>306</v>
      </c>
      <c r="B269" s="25"/>
      <c r="C269" s="154" t="s">
        <v>94</v>
      </c>
      <c r="D269" s="155"/>
      <c r="E269" s="156"/>
      <c r="F269" s="26"/>
      <c r="G269" s="26"/>
      <c r="H269" s="26"/>
      <c r="I269" s="27"/>
      <c r="J269" s="6"/>
      <c r="K269" s="26"/>
      <c r="L269" s="24"/>
      <c r="M269" s="24">
        <v>1</v>
      </c>
      <c r="N269" s="24"/>
      <c r="O269" s="24" t="s">
        <v>561</v>
      </c>
      <c r="P269" s="47"/>
      <c r="Q269" s="47"/>
      <c r="R269" s="47"/>
    </row>
    <row r="270" spans="1:18">
      <c r="A270" s="24" t="s">
        <v>307</v>
      </c>
      <c r="B270" s="25"/>
      <c r="C270" s="154" t="s">
        <v>104</v>
      </c>
      <c r="D270" s="155"/>
      <c r="E270" s="156"/>
      <c r="F270" s="26"/>
      <c r="G270" s="26"/>
      <c r="H270" s="26"/>
      <c r="I270" s="27"/>
      <c r="J270" s="6"/>
      <c r="K270" s="26"/>
      <c r="L270" s="24"/>
      <c r="M270" s="24">
        <v>2</v>
      </c>
      <c r="N270" s="24"/>
      <c r="O270" s="24" t="s">
        <v>561</v>
      </c>
      <c r="P270" s="47"/>
      <c r="Q270" s="47"/>
      <c r="R270" s="47"/>
    </row>
    <row r="271" spans="1:18">
      <c r="A271" s="24" t="s">
        <v>308</v>
      </c>
      <c r="B271" s="25"/>
      <c r="C271" s="154" t="s">
        <v>110</v>
      </c>
      <c r="D271" s="155"/>
      <c r="E271" s="156"/>
      <c r="F271" s="26"/>
      <c r="G271" s="26"/>
      <c r="H271" s="26"/>
      <c r="I271" s="27"/>
      <c r="J271" s="6"/>
      <c r="K271" s="26"/>
      <c r="L271" s="24"/>
      <c r="M271" s="24">
        <v>1</v>
      </c>
      <c r="N271" s="24"/>
      <c r="O271" s="24" t="s">
        <v>561</v>
      </c>
      <c r="P271" s="47"/>
      <c r="Q271" s="47"/>
      <c r="R271" s="47"/>
    </row>
    <row r="272" spans="1:18">
      <c r="A272" s="24" t="s">
        <v>309</v>
      </c>
      <c r="B272" s="25"/>
      <c r="C272" s="154" t="s">
        <v>122</v>
      </c>
      <c r="D272" s="155"/>
      <c r="E272" s="156"/>
      <c r="F272" s="26"/>
      <c r="G272" s="26"/>
      <c r="H272" s="26"/>
      <c r="I272" s="27"/>
      <c r="J272" s="6"/>
      <c r="K272" s="26"/>
      <c r="L272" s="24"/>
      <c r="M272" s="24">
        <v>1</v>
      </c>
      <c r="N272" s="24"/>
      <c r="O272" s="24" t="s">
        <v>561</v>
      </c>
      <c r="P272" s="47"/>
      <c r="Q272" s="47"/>
      <c r="R272" s="47"/>
    </row>
    <row r="273" spans="1:18">
      <c r="A273" s="24" t="s">
        <v>310</v>
      </c>
      <c r="B273" s="25"/>
      <c r="C273" s="154" t="s">
        <v>123</v>
      </c>
      <c r="D273" s="155"/>
      <c r="E273" s="156"/>
      <c r="F273" s="26"/>
      <c r="G273" s="26"/>
      <c r="H273" s="26"/>
      <c r="I273" s="27"/>
      <c r="J273" s="6"/>
      <c r="K273" s="26"/>
      <c r="L273" s="24"/>
      <c r="M273" s="24">
        <v>1</v>
      </c>
      <c r="N273" s="24"/>
      <c r="O273" s="24" t="s">
        <v>561</v>
      </c>
      <c r="P273" s="47"/>
      <c r="Q273" s="47"/>
      <c r="R273" s="47"/>
    </row>
    <row r="274" spans="1:18" ht="18.75" customHeight="1">
      <c r="A274" s="24" t="s">
        <v>311</v>
      </c>
      <c r="B274" s="25"/>
      <c r="C274" s="154" t="s">
        <v>150</v>
      </c>
      <c r="D274" s="155"/>
      <c r="E274" s="156"/>
      <c r="F274" s="26"/>
      <c r="G274" s="26"/>
      <c r="H274" s="26"/>
      <c r="I274" s="27"/>
      <c r="J274" s="6"/>
      <c r="K274" s="26"/>
      <c r="L274" s="24"/>
      <c r="M274" s="24">
        <v>1</v>
      </c>
      <c r="N274" s="24"/>
      <c r="O274" s="24" t="s">
        <v>561</v>
      </c>
      <c r="P274" s="47"/>
      <c r="Q274" s="47"/>
      <c r="R274" s="47"/>
    </row>
    <row r="275" spans="1:18">
      <c r="A275" s="24" t="s">
        <v>312</v>
      </c>
      <c r="B275" s="25"/>
      <c r="C275" s="154" t="s">
        <v>95</v>
      </c>
      <c r="D275" s="155"/>
      <c r="E275" s="156"/>
      <c r="F275" s="26"/>
      <c r="G275" s="26"/>
      <c r="H275" s="26"/>
      <c r="I275" s="27"/>
      <c r="J275" s="6"/>
      <c r="K275" s="26"/>
      <c r="L275" s="24"/>
      <c r="M275" s="24">
        <v>2</v>
      </c>
      <c r="N275" s="24"/>
      <c r="O275" s="24" t="s">
        <v>561</v>
      </c>
      <c r="P275" s="47"/>
      <c r="Q275" s="47"/>
      <c r="R275" s="47"/>
    </row>
    <row r="276" spans="1:18">
      <c r="A276" s="24" t="s">
        <v>313</v>
      </c>
      <c r="B276" s="25"/>
      <c r="C276" s="154" t="s">
        <v>10</v>
      </c>
      <c r="D276" s="155"/>
      <c r="E276" s="156"/>
      <c r="F276" s="26"/>
      <c r="G276" s="26"/>
      <c r="H276" s="26"/>
      <c r="I276" s="27"/>
      <c r="J276" s="6"/>
      <c r="K276" s="26"/>
      <c r="L276" s="24"/>
      <c r="M276" s="24">
        <v>1</v>
      </c>
      <c r="N276" s="24"/>
      <c r="O276" s="24" t="s">
        <v>561</v>
      </c>
      <c r="P276" s="47"/>
      <c r="Q276" s="47"/>
      <c r="R276" s="47"/>
    </row>
    <row r="277" spans="1:18">
      <c r="A277" s="24" t="s">
        <v>314</v>
      </c>
      <c r="B277" s="25"/>
      <c r="C277" s="154" t="s">
        <v>96</v>
      </c>
      <c r="D277" s="155"/>
      <c r="E277" s="156"/>
      <c r="F277" s="26"/>
      <c r="G277" s="26"/>
      <c r="H277" s="26"/>
      <c r="I277" s="27"/>
      <c r="J277" s="6"/>
      <c r="K277" s="26"/>
      <c r="L277" s="24"/>
      <c r="M277" s="24">
        <v>1</v>
      </c>
      <c r="N277" s="24"/>
      <c r="O277" s="24" t="s">
        <v>561</v>
      </c>
      <c r="P277" s="47"/>
      <c r="Q277" s="47"/>
      <c r="R277" s="47"/>
    </row>
    <row r="278" spans="1:18">
      <c r="A278" s="24" t="s">
        <v>315</v>
      </c>
      <c r="B278" s="25"/>
      <c r="C278" s="154" t="s">
        <v>102</v>
      </c>
      <c r="D278" s="155"/>
      <c r="E278" s="156"/>
      <c r="F278" s="26"/>
      <c r="G278" s="26"/>
      <c r="H278" s="26"/>
      <c r="I278" s="27"/>
      <c r="J278" s="6"/>
      <c r="K278" s="26"/>
      <c r="L278" s="24"/>
      <c r="M278" s="24">
        <v>2</v>
      </c>
      <c r="N278" s="24"/>
      <c r="O278" s="24" t="s">
        <v>561</v>
      </c>
      <c r="P278" s="47"/>
      <c r="Q278" s="47"/>
      <c r="R278" s="47"/>
    </row>
    <row r="279" spans="1:18">
      <c r="A279" s="24" t="s">
        <v>316</v>
      </c>
      <c r="B279" s="25"/>
      <c r="C279" s="154" t="s">
        <v>103</v>
      </c>
      <c r="D279" s="155"/>
      <c r="E279" s="156"/>
      <c r="F279" s="26"/>
      <c r="G279" s="26"/>
      <c r="H279" s="26"/>
      <c r="I279" s="27"/>
      <c r="J279" s="6"/>
      <c r="K279" s="26"/>
      <c r="L279" s="24"/>
      <c r="M279" s="24">
        <v>1</v>
      </c>
      <c r="N279" s="24"/>
      <c r="O279" s="24" t="s">
        <v>561</v>
      </c>
      <c r="P279" s="47"/>
      <c r="Q279" s="47"/>
      <c r="R279" s="47"/>
    </row>
    <row r="280" spans="1:18">
      <c r="A280" s="24" t="s">
        <v>317</v>
      </c>
      <c r="B280" s="25"/>
      <c r="C280" s="154" t="s">
        <v>44</v>
      </c>
      <c r="D280" s="155"/>
      <c r="E280" s="156"/>
      <c r="F280" s="26"/>
      <c r="G280" s="26"/>
      <c r="H280" s="26"/>
      <c r="I280" s="27"/>
      <c r="J280" s="6"/>
      <c r="K280" s="26"/>
      <c r="L280" s="24"/>
      <c r="M280" s="24">
        <v>11</v>
      </c>
      <c r="N280" s="24"/>
      <c r="O280" s="24" t="s">
        <v>561</v>
      </c>
      <c r="P280" s="47"/>
      <c r="Q280" s="47"/>
      <c r="R280" s="47"/>
    </row>
    <row r="281" spans="1:18" ht="26.25" customHeight="1">
      <c r="A281" s="19" t="s">
        <v>90</v>
      </c>
      <c r="B281" s="20">
        <v>102</v>
      </c>
      <c r="C281" s="183" t="s">
        <v>74</v>
      </c>
      <c r="D281" s="184"/>
      <c r="E281" s="185"/>
      <c r="F281" s="21">
        <v>1700</v>
      </c>
      <c r="G281" s="21">
        <v>700</v>
      </c>
      <c r="H281" s="21">
        <v>1100</v>
      </c>
      <c r="I281" s="22">
        <f t="shared" si="0"/>
        <v>1.1305000000000001</v>
      </c>
      <c r="J281" s="23">
        <v>100</v>
      </c>
      <c r="K281" s="21"/>
      <c r="L281" s="19"/>
      <c r="M281" s="19">
        <v>1</v>
      </c>
      <c r="N281" s="19"/>
      <c r="O281" s="19" t="s">
        <v>561</v>
      </c>
      <c r="P281" s="47"/>
      <c r="Q281" s="47"/>
      <c r="R281" s="47"/>
    </row>
    <row r="282" spans="1:18" ht="26.25" customHeight="1">
      <c r="A282" s="19" t="s">
        <v>91</v>
      </c>
      <c r="B282" s="20">
        <v>101</v>
      </c>
      <c r="C282" s="183" t="s">
        <v>75</v>
      </c>
      <c r="D282" s="184"/>
      <c r="E282" s="185"/>
      <c r="F282" s="21">
        <v>1700</v>
      </c>
      <c r="G282" s="21">
        <v>700</v>
      </c>
      <c r="H282" s="21">
        <v>1100</v>
      </c>
      <c r="I282" s="22">
        <f t="shared" si="0"/>
        <v>1.1305000000000001</v>
      </c>
      <c r="J282" s="23" t="s">
        <v>93</v>
      </c>
      <c r="K282" s="21"/>
      <c r="L282" s="19"/>
      <c r="M282" s="19">
        <v>1</v>
      </c>
      <c r="N282" s="19"/>
      <c r="O282" s="19" t="s">
        <v>561</v>
      </c>
      <c r="R282" s="47"/>
    </row>
    <row r="283" spans="1:18" ht="26.25" customHeight="1">
      <c r="A283" s="199"/>
      <c r="B283" s="155"/>
      <c r="C283" s="155"/>
      <c r="D283" s="155"/>
      <c r="E283" s="155"/>
      <c r="F283" s="155"/>
      <c r="G283" s="155"/>
      <c r="H283" s="155"/>
      <c r="I283" s="155"/>
      <c r="J283" s="155"/>
      <c r="K283" s="155"/>
      <c r="L283" s="156"/>
      <c r="M283" s="52"/>
      <c r="N283" s="86" t="s">
        <v>595</v>
      </c>
      <c r="O283" s="51" t="s">
        <v>584</v>
      </c>
      <c r="R283" s="47"/>
    </row>
    <row r="284" spans="1:18" ht="26.25" customHeight="1">
      <c r="A284" s="28" t="s">
        <v>318</v>
      </c>
      <c r="B284" s="29">
        <v>201</v>
      </c>
      <c r="C284" s="180" t="s">
        <v>75</v>
      </c>
      <c r="D284" s="181"/>
      <c r="E284" s="182"/>
      <c r="F284" s="30">
        <v>1700</v>
      </c>
      <c r="G284" s="30">
        <v>700</v>
      </c>
      <c r="H284" s="30">
        <v>1100</v>
      </c>
      <c r="I284" s="31">
        <f t="shared" ref="I284:I285" si="1">SUM(F284/1000*G284/1000*(H284-150)/1000)</f>
        <v>1.1305000000000001</v>
      </c>
      <c r="J284" s="32" t="s">
        <v>93</v>
      </c>
      <c r="K284" s="30"/>
      <c r="L284" s="28"/>
      <c r="M284" s="28">
        <v>1</v>
      </c>
      <c r="N284" s="28"/>
      <c r="O284" s="28" t="s">
        <v>562</v>
      </c>
      <c r="P284" s="47"/>
      <c r="Q284" s="47"/>
      <c r="R284" s="47"/>
    </row>
    <row r="285" spans="1:18" ht="26.25" customHeight="1">
      <c r="A285" s="28" t="s">
        <v>321</v>
      </c>
      <c r="B285" s="29">
        <v>202</v>
      </c>
      <c r="C285" s="180" t="s">
        <v>74</v>
      </c>
      <c r="D285" s="181"/>
      <c r="E285" s="182"/>
      <c r="F285" s="30">
        <v>1700</v>
      </c>
      <c r="G285" s="30">
        <v>700</v>
      </c>
      <c r="H285" s="30">
        <v>1100</v>
      </c>
      <c r="I285" s="31">
        <f t="shared" si="1"/>
        <v>1.1305000000000001</v>
      </c>
      <c r="J285" s="32">
        <v>100</v>
      </c>
      <c r="K285" s="30"/>
      <c r="L285" s="28"/>
      <c r="M285" s="28">
        <v>1</v>
      </c>
      <c r="N285" s="28"/>
      <c r="O285" s="28" t="s">
        <v>562</v>
      </c>
      <c r="P285" s="47"/>
      <c r="Q285" s="47"/>
      <c r="R285" s="47"/>
    </row>
    <row r="286" spans="1:18" ht="26.25" customHeight="1">
      <c r="A286" s="28" t="s">
        <v>323</v>
      </c>
      <c r="B286" s="29">
        <v>203</v>
      </c>
      <c r="C286" s="180" t="s">
        <v>324</v>
      </c>
      <c r="D286" s="181"/>
      <c r="E286" s="182"/>
      <c r="F286" s="30">
        <v>1700</v>
      </c>
      <c r="G286" s="30">
        <v>700</v>
      </c>
      <c r="H286" s="30">
        <v>1100</v>
      </c>
      <c r="I286" s="31">
        <f t="shared" ref="I286:I287" si="2">SUM(F286/1000*G286/1000*(H286-150)/1000)</f>
        <v>1.1305000000000001</v>
      </c>
      <c r="J286" s="32">
        <v>40</v>
      </c>
      <c r="K286" s="30"/>
      <c r="L286" s="28"/>
      <c r="M286" s="28">
        <v>1</v>
      </c>
      <c r="N286" s="28"/>
      <c r="O286" s="28" t="s">
        <v>562</v>
      </c>
      <c r="P286" s="47"/>
      <c r="Q286" s="47"/>
      <c r="R286" s="47"/>
    </row>
    <row r="287" spans="1:18" ht="26.25">
      <c r="A287" s="28" t="s">
        <v>325</v>
      </c>
      <c r="B287" s="29">
        <v>204</v>
      </c>
      <c r="C287" s="180" t="s">
        <v>73</v>
      </c>
      <c r="D287" s="181"/>
      <c r="E287" s="182"/>
      <c r="F287" s="30">
        <v>1700</v>
      </c>
      <c r="G287" s="30">
        <v>800</v>
      </c>
      <c r="H287" s="30">
        <v>1100</v>
      </c>
      <c r="I287" s="31">
        <f t="shared" si="2"/>
        <v>1.292</v>
      </c>
      <c r="J287" s="32">
        <v>70</v>
      </c>
      <c r="K287" s="30"/>
      <c r="L287" s="28"/>
      <c r="M287" s="28">
        <v>1</v>
      </c>
      <c r="N287" s="28"/>
      <c r="O287" s="28" t="s">
        <v>562</v>
      </c>
      <c r="P287" s="47"/>
      <c r="Q287" s="47"/>
      <c r="R287" s="47"/>
    </row>
    <row r="288" spans="1:18">
      <c r="A288" s="24" t="s">
        <v>326</v>
      </c>
      <c r="B288" s="25"/>
      <c r="C288" s="154" t="s">
        <v>94</v>
      </c>
      <c r="D288" s="155"/>
      <c r="E288" s="156"/>
      <c r="F288" s="26"/>
      <c r="G288" s="26"/>
      <c r="H288" s="26"/>
      <c r="I288" s="27"/>
      <c r="J288" s="6"/>
      <c r="K288" s="26"/>
      <c r="L288" s="24"/>
      <c r="M288" s="24">
        <v>1</v>
      </c>
      <c r="N288" s="24"/>
      <c r="O288" s="24" t="s">
        <v>562</v>
      </c>
      <c r="P288" s="47"/>
      <c r="Q288" s="47"/>
      <c r="R288" s="47"/>
    </row>
    <row r="289" spans="1:18">
      <c r="A289" s="24" t="s">
        <v>327</v>
      </c>
      <c r="B289" s="25"/>
      <c r="C289" s="154" t="s">
        <v>104</v>
      </c>
      <c r="D289" s="155"/>
      <c r="E289" s="156"/>
      <c r="F289" s="26"/>
      <c r="G289" s="26"/>
      <c r="H289" s="26"/>
      <c r="I289" s="27"/>
      <c r="J289" s="6"/>
      <c r="K289" s="26"/>
      <c r="L289" s="24"/>
      <c r="M289" s="24">
        <v>2</v>
      </c>
      <c r="N289" s="24"/>
      <c r="O289" s="24" t="s">
        <v>562</v>
      </c>
      <c r="P289" s="47"/>
      <c r="Q289" s="47"/>
      <c r="R289" s="47"/>
    </row>
    <row r="290" spans="1:18">
      <c r="A290" s="24" t="s">
        <v>328</v>
      </c>
      <c r="B290" s="25"/>
      <c r="C290" s="154" t="s">
        <v>110</v>
      </c>
      <c r="D290" s="155"/>
      <c r="E290" s="156"/>
      <c r="F290" s="26"/>
      <c r="G290" s="26"/>
      <c r="H290" s="26"/>
      <c r="I290" s="27"/>
      <c r="J290" s="6"/>
      <c r="K290" s="26"/>
      <c r="L290" s="24"/>
      <c r="M290" s="24">
        <v>1</v>
      </c>
      <c r="N290" s="24"/>
      <c r="O290" s="24" t="s">
        <v>562</v>
      </c>
      <c r="P290" s="47"/>
      <c r="Q290" s="47"/>
      <c r="R290" s="47"/>
    </row>
    <row r="291" spans="1:18">
      <c r="A291" s="24" t="s">
        <v>329</v>
      </c>
      <c r="B291" s="25"/>
      <c r="C291" s="154" t="s">
        <v>337</v>
      </c>
      <c r="D291" s="155"/>
      <c r="E291" s="156"/>
      <c r="F291" s="26"/>
      <c r="G291" s="26"/>
      <c r="H291" s="26"/>
      <c r="I291" s="27"/>
      <c r="J291" s="6"/>
      <c r="K291" s="26"/>
      <c r="L291" s="24"/>
      <c r="M291" s="24">
        <v>1</v>
      </c>
      <c r="N291" s="24"/>
      <c r="O291" s="24" t="s">
        <v>562</v>
      </c>
      <c r="P291" s="47"/>
      <c r="Q291" s="47"/>
      <c r="R291" s="47"/>
    </row>
    <row r="292" spans="1:18" ht="18.75" customHeight="1">
      <c r="A292" s="24" t="s">
        <v>330</v>
      </c>
      <c r="B292" s="25"/>
      <c r="C292" s="154" t="s">
        <v>150</v>
      </c>
      <c r="D292" s="155"/>
      <c r="E292" s="156"/>
      <c r="F292" s="26"/>
      <c r="G292" s="26"/>
      <c r="H292" s="26"/>
      <c r="I292" s="27"/>
      <c r="J292" s="6"/>
      <c r="K292" s="26"/>
      <c r="L292" s="24"/>
      <c r="M292" s="24">
        <v>1</v>
      </c>
      <c r="N292" s="24"/>
      <c r="O292" s="24" t="s">
        <v>562</v>
      </c>
      <c r="P292" s="47"/>
      <c r="Q292" s="47"/>
      <c r="R292" s="47"/>
    </row>
    <row r="293" spans="1:18">
      <c r="A293" s="24" t="s">
        <v>331</v>
      </c>
      <c r="B293" s="25"/>
      <c r="C293" s="154" t="s">
        <v>95</v>
      </c>
      <c r="D293" s="155"/>
      <c r="E293" s="156"/>
      <c r="F293" s="26"/>
      <c r="G293" s="26"/>
      <c r="H293" s="26"/>
      <c r="I293" s="27"/>
      <c r="J293" s="6"/>
      <c r="K293" s="26"/>
      <c r="L293" s="24"/>
      <c r="M293" s="24">
        <v>2</v>
      </c>
      <c r="N293" s="24"/>
      <c r="O293" s="24" t="s">
        <v>562</v>
      </c>
      <c r="P293" s="47"/>
      <c r="Q293" s="47"/>
      <c r="R293" s="47"/>
    </row>
    <row r="294" spans="1:18">
      <c r="A294" s="24" t="s">
        <v>332</v>
      </c>
      <c r="B294" s="25"/>
      <c r="C294" s="154" t="s">
        <v>10</v>
      </c>
      <c r="D294" s="155"/>
      <c r="E294" s="156"/>
      <c r="F294" s="26"/>
      <c r="G294" s="26"/>
      <c r="H294" s="26"/>
      <c r="I294" s="27"/>
      <c r="J294" s="6"/>
      <c r="K294" s="26"/>
      <c r="L294" s="24"/>
      <c r="M294" s="24">
        <v>1</v>
      </c>
      <c r="N294" s="24"/>
      <c r="O294" s="24" t="s">
        <v>562</v>
      </c>
      <c r="P294" s="47"/>
      <c r="Q294" s="47"/>
      <c r="R294" s="47"/>
    </row>
    <row r="295" spans="1:18">
      <c r="A295" s="24" t="s">
        <v>333</v>
      </c>
      <c r="B295" s="25"/>
      <c r="C295" s="154" t="s">
        <v>96</v>
      </c>
      <c r="D295" s="155"/>
      <c r="E295" s="156"/>
      <c r="F295" s="26"/>
      <c r="G295" s="26"/>
      <c r="H295" s="26"/>
      <c r="I295" s="27"/>
      <c r="J295" s="6"/>
      <c r="K295" s="26"/>
      <c r="L295" s="24"/>
      <c r="M295" s="24">
        <v>1</v>
      </c>
      <c r="N295" s="24"/>
      <c r="O295" s="24" t="s">
        <v>562</v>
      </c>
      <c r="P295" s="47"/>
      <c r="Q295" s="47"/>
      <c r="R295" s="47"/>
    </row>
    <row r="296" spans="1:18">
      <c r="A296" s="24" t="s">
        <v>334</v>
      </c>
      <c r="B296" s="25"/>
      <c r="C296" s="154" t="s">
        <v>102</v>
      </c>
      <c r="D296" s="155"/>
      <c r="E296" s="156"/>
      <c r="F296" s="26"/>
      <c r="G296" s="26"/>
      <c r="H296" s="26"/>
      <c r="I296" s="27"/>
      <c r="J296" s="6"/>
      <c r="K296" s="26"/>
      <c r="L296" s="24"/>
      <c r="M296" s="24">
        <v>2</v>
      </c>
      <c r="N296" s="24"/>
      <c r="O296" s="24" t="s">
        <v>562</v>
      </c>
      <c r="P296" s="47"/>
      <c r="Q296" s="47"/>
      <c r="R296" s="47"/>
    </row>
    <row r="297" spans="1:18">
      <c r="A297" s="24" t="s">
        <v>335</v>
      </c>
      <c r="B297" s="25"/>
      <c r="C297" s="154" t="s">
        <v>103</v>
      </c>
      <c r="D297" s="155"/>
      <c r="E297" s="156"/>
      <c r="F297" s="26"/>
      <c r="G297" s="26"/>
      <c r="H297" s="26"/>
      <c r="I297" s="27"/>
      <c r="J297" s="6"/>
      <c r="K297" s="26"/>
      <c r="L297" s="24"/>
      <c r="M297" s="24">
        <v>1</v>
      </c>
      <c r="N297" s="24"/>
      <c r="O297" s="24" t="s">
        <v>562</v>
      </c>
      <c r="P297" s="47"/>
      <c r="Q297" s="47"/>
      <c r="R297" s="47"/>
    </row>
    <row r="298" spans="1:18">
      <c r="A298" s="24" t="s">
        <v>336</v>
      </c>
      <c r="B298" s="25"/>
      <c r="C298" s="154" t="s">
        <v>44</v>
      </c>
      <c r="D298" s="155"/>
      <c r="E298" s="156"/>
      <c r="F298" s="26"/>
      <c r="G298" s="26"/>
      <c r="H298" s="26"/>
      <c r="I298" s="27"/>
      <c r="J298" s="6"/>
      <c r="K298" s="26"/>
      <c r="L298" s="24"/>
      <c r="M298" s="24">
        <v>11</v>
      </c>
      <c r="N298" s="24"/>
      <c r="O298" s="24" t="s">
        <v>562</v>
      </c>
      <c r="P298" s="47"/>
      <c r="Q298" s="47"/>
      <c r="R298" s="47"/>
    </row>
    <row r="299" spans="1:18" ht="26.25">
      <c r="A299" s="28" t="s">
        <v>341</v>
      </c>
      <c r="B299" s="29" t="s">
        <v>347</v>
      </c>
      <c r="C299" s="180" t="s">
        <v>63</v>
      </c>
      <c r="D299" s="181"/>
      <c r="E299" s="182"/>
      <c r="F299" s="30">
        <v>1700</v>
      </c>
      <c r="G299" s="30">
        <v>700</v>
      </c>
      <c r="H299" s="30">
        <v>1100</v>
      </c>
      <c r="I299" s="31">
        <f>SUM(F299/1000*G299/1000*(H299-150)/1000)*2</f>
        <v>2.2610000000000001</v>
      </c>
      <c r="J299" s="32" t="s">
        <v>93</v>
      </c>
      <c r="K299" s="30"/>
      <c r="L299" s="28"/>
      <c r="M299" s="28">
        <v>1</v>
      </c>
      <c r="N299" s="28"/>
      <c r="O299" s="28" t="s">
        <v>562</v>
      </c>
      <c r="P299" s="47"/>
      <c r="Q299" s="47"/>
      <c r="R299" s="47"/>
    </row>
    <row r="300" spans="1:18">
      <c r="A300" s="24" t="s">
        <v>342</v>
      </c>
      <c r="B300" s="25"/>
      <c r="C300" s="154" t="s">
        <v>94</v>
      </c>
      <c r="D300" s="155"/>
      <c r="E300" s="156"/>
      <c r="F300" s="26"/>
      <c r="G300" s="26"/>
      <c r="H300" s="26"/>
      <c r="I300" s="27"/>
      <c r="J300" s="6"/>
      <c r="K300" s="26"/>
      <c r="L300" s="24"/>
      <c r="M300" s="24">
        <v>1</v>
      </c>
      <c r="N300" s="24"/>
      <c r="O300" s="24" t="s">
        <v>562</v>
      </c>
      <c r="P300" s="47"/>
      <c r="Q300" s="47"/>
      <c r="R300" s="47"/>
    </row>
    <row r="301" spans="1:18">
      <c r="A301" s="24" t="s">
        <v>343</v>
      </c>
      <c r="B301" s="25"/>
      <c r="C301" s="154" t="s">
        <v>104</v>
      </c>
      <c r="D301" s="155"/>
      <c r="E301" s="156"/>
      <c r="F301" s="26"/>
      <c r="G301" s="26"/>
      <c r="H301" s="26"/>
      <c r="I301" s="27"/>
      <c r="J301" s="6"/>
      <c r="K301" s="26"/>
      <c r="L301" s="24"/>
      <c r="M301" s="24">
        <v>4</v>
      </c>
      <c r="N301" s="24"/>
      <c r="O301" s="24" t="s">
        <v>562</v>
      </c>
      <c r="P301" s="47"/>
      <c r="Q301" s="47"/>
      <c r="R301" s="47"/>
    </row>
    <row r="302" spans="1:18">
      <c r="A302" s="24" t="s">
        <v>344</v>
      </c>
      <c r="B302" s="25"/>
      <c r="C302" s="154" t="s">
        <v>110</v>
      </c>
      <c r="D302" s="155"/>
      <c r="E302" s="156"/>
      <c r="F302" s="26"/>
      <c r="G302" s="26"/>
      <c r="H302" s="26"/>
      <c r="I302" s="27"/>
      <c r="J302" s="6"/>
      <c r="K302" s="26"/>
      <c r="L302" s="24"/>
      <c r="M302" s="24">
        <v>2</v>
      </c>
      <c r="N302" s="24"/>
      <c r="O302" s="24" t="s">
        <v>562</v>
      </c>
      <c r="P302" s="47"/>
      <c r="Q302" s="47"/>
      <c r="R302" s="47"/>
    </row>
    <row r="303" spans="1:18">
      <c r="A303" s="24" t="s">
        <v>345</v>
      </c>
      <c r="B303" s="25"/>
      <c r="C303" s="154" t="s">
        <v>337</v>
      </c>
      <c r="D303" s="155"/>
      <c r="E303" s="156"/>
      <c r="F303" s="26"/>
      <c r="G303" s="26"/>
      <c r="H303" s="26"/>
      <c r="I303" s="27"/>
      <c r="J303" s="6"/>
      <c r="K303" s="26"/>
      <c r="L303" s="24"/>
      <c r="M303" s="24">
        <v>1</v>
      </c>
      <c r="N303" s="24"/>
      <c r="O303" s="24" t="s">
        <v>562</v>
      </c>
      <c r="P303" s="47"/>
      <c r="Q303" s="47"/>
      <c r="R303" s="47"/>
    </row>
    <row r="304" spans="1:18" ht="18.75" customHeight="1">
      <c r="A304" s="24" t="s">
        <v>346</v>
      </c>
      <c r="B304" s="25"/>
      <c r="C304" s="154" t="s">
        <v>150</v>
      </c>
      <c r="D304" s="155"/>
      <c r="E304" s="156"/>
      <c r="F304" s="26"/>
      <c r="G304" s="26"/>
      <c r="H304" s="26"/>
      <c r="I304" s="27"/>
      <c r="J304" s="6"/>
      <c r="K304" s="26"/>
      <c r="L304" s="24"/>
      <c r="M304" s="24">
        <v>1</v>
      </c>
      <c r="N304" s="24"/>
      <c r="O304" s="24" t="s">
        <v>562</v>
      </c>
      <c r="P304" s="47"/>
      <c r="Q304" s="47"/>
      <c r="R304" s="47"/>
    </row>
    <row r="305" spans="1:18" ht="26.25">
      <c r="A305" s="28" t="s">
        <v>348</v>
      </c>
      <c r="B305" s="29">
        <v>207</v>
      </c>
      <c r="C305" s="180" t="s">
        <v>62</v>
      </c>
      <c r="D305" s="181"/>
      <c r="E305" s="182"/>
      <c r="F305" s="30">
        <v>1700</v>
      </c>
      <c r="G305" s="30">
        <v>700</v>
      </c>
      <c r="H305" s="30">
        <v>1100</v>
      </c>
      <c r="I305" s="31">
        <f>SUM(F305/1000*G305/1000*(H305-150)/1000)</f>
        <v>1.1305000000000001</v>
      </c>
      <c r="J305" s="32">
        <v>60</v>
      </c>
      <c r="K305" s="30"/>
      <c r="L305" s="28"/>
      <c r="M305" s="28">
        <v>1</v>
      </c>
      <c r="N305" s="28"/>
      <c r="O305" s="28" t="s">
        <v>562</v>
      </c>
      <c r="P305" s="47"/>
      <c r="Q305" s="47"/>
      <c r="R305" s="47"/>
    </row>
    <row r="306" spans="1:18">
      <c r="A306" s="24" t="s">
        <v>349</v>
      </c>
      <c r="B306" s="25"/>
      <c r="C306" s="154" t="s">
        <v>94</v>
      </c>
      <c r="D306" s="155"/>
      <c r="E306" s="156"/>
      <c r="F306" s="26"/>
      <c r="G306" s="26"/>
      <c r="H306" s="26"/>
      <c r="I306" s="27"/>
      <c r="J306" s="6"/>
      <c r="K306" s="26"/>
      <c r="L306" s="24"/>
      <c r="M306" s="24">
        <v>1</v>
      </c>
      <c r="N306" s="24"/>
      <c r="O306" s="24" t="s">
        <v>562</v>
      </c>
      <c r="P306" s="47"/>
      <c r="Q306" s="47"/>
      <c r="R306" s="47"/>
    </row>
    <row r="307" spans="1:18">
      <c r="A307" s="24" t="s">
        <v>350</v>
      </c>
      <c r="B307" s="25"/>
      <c r="C307" s="154" t="s">
        <v>95</v>
      </c>
      <c r="D307" s="155"/>
      <c r="E307" s="156"/>
      <c r="F307" s="26"/>
      <c r="G307" s="26"/>
      <c r="H307" s="26"/>
      <c r="I307" s="27"/>
      <c r="J307" s="6"/>
      <c r="K307" s="26"/>
      <c r="L307" s="24"/>
      <c r="M307" s="24">
        <v>2</v>
      </c>
      <c r="N307" s="24"/>
      <c r="O307" s="24" t="s">
        <v>562</v>
      </c>
      <c r="P307" s="47"/>
      <c r="Q307" s="47"/>
      <c r="R307" s="47"/>
    </row>
    <row r="308" spans="1:18">
      <c r="A308" s="24" t="s">
        <v>351</v>
      </c>
      <c r="B308" s="25"/>
      <c r="C308" s="154" t="s">
        <v>10</v>
      </c>
      <c r="D308" s="155"/>
      <c r="E308" s="156"/>
      <c r="F308" s="26"/>
      <c r="G308" s="26"/>
      <c r="H308" s="26"/>
      <c r="I308" s="27"/>
      <c r="J308" s="6"/>
      <c r="K308" s="26"/>
      <c r="L308" s="24"/>
      <c r="M308" s="24">
        <v>1</v>
      </c>
      <c r="N308" s="24"/>
      <c r="O308" s="24" t="s">
        <v>562</v>
      </c>
      <c r="P308" s="47"/>
      <c r="Q308" s="47"/>
      <c r="R308" s="47"/>
    </row>
    <row r="309" spans="1:18">
      <c r="A309" s="24" t="s">
        <v>352</v>
      </c>
      <c r="B309" s="25"/>
      <c r="C309" s="154" t="s">
        <v>96</v>
      </c>
      <c r="D309" s="155"/>
      <c r="E309" s="156"/>
      <c r="F309" s="26"/>
      <c r="G309" s="26"/>
      <c r="H309" s="26"/>
      <c r="I309" s="27"/>
      <c r="J309" s="6"/>
      <c r="K309" s="26"/>
      <c r="L309" s="24"/>
      <c r="M309" s="24">
        <v>1</v>
      </c>
      <c r="N309" s="24"/>
      <c r="O309" s="24" t="s">
        <v>562</v>
      </c>
      <c r="P309" s="47"/>
      <c r="Q309" s="47"/>
      <c r="R309" s="47"/>
    </row>
    <row r="310" spans="1:18">
      <c r="A310" s="24" t="s">
        <v>353</v>
      </c>
      <c r="B310" s="25"/>
      <c r="C310" s="154" t="s">
        <v>44</v>
      </c>
      <c r="D310" s="155"/>
      <c r="E310" s="156"/>
      <c r="F310" s="26"/>
      <c r="G310" s="26"/>
      <c r="H310" s="26"/>
      <c r="I310" s="27"/>
      <c r="J310" s="6"/>
      <c r="K310" s="26"/>
      <c r="L310" s="24"/>
      <c r="M310" s="24">
        <v>7</v>
      </c>
      <c r="N310" s="24"/>
      <c r="O310" s="24" t="s">
        <v>562</v>
      </c>
      <c r="P310" s="47"/>
      <c r="Q310" s="47"/>
      <c r="R310" s="47"/>
    </row>
    <row r="311" spans="1:18">
      <c r="A311" s="24" t="s">
        <v>354</v>
      </c>
      <c r="B311" s="25"/>
      <c r="C311" s="154" t="s">
        <v>102</v>
      </c>
      <c r="D311" s="155"/>
      <c r="E311" s="156"/>
      <c r="F311" s="26"/>
      <c r="G311" s="26"/>
      <c r="H311" s="26"/>
      <c r="I311" s="27"/>
      <c r="J311" s="6"/>
      <c r="K311" s="26"/>
      <c r="L311" s="24"/>
      <c r="M311" s="24">
        <v>2</v>
      </c>
      <c r="N311" s="24"/>
      <c r="O311" s="24" t="s">
        <v>562</v>
      </c>
      <c r="P311" s="47"/>
      <c r="Q311" s="47"/>
      <c r="R311" s="47"/>
    </row>
    <row r="312" spans="1:18">
      <c r="A312" s="24" t="s">
        <v>355</v>
      </c>
      <c r="B312" s="25"/>
      <c r="C312" s="154" t="s">
        <v>103</v>
      </c>
      <c r="D312" s="155"/>
      <c r="E312" s="156"/>
      <c r="F312" s="26"/>
      <c r="G312" s="26"/>
      <c r="H312" s="26"/>
      <c r="I312" s="27"/>
      <c r="J312" s="6"/>
      <c r="K312" s="26"/>
      <c r="L312" s="24"/>
      <c r="M312" s="24">
        <v>1</v>
      </c>
      <c r="N312" s="24"/>
      <c r="O312" s="24" t="s">
        <v>562</v>
      </c>
      <c r="P312" s="47"/>
      <c r="Q312" s="47"/>
      <c r="R312" s="47"/>
    </row>
    <row r="313" spans="1:18">
      <c r="A313" s="24" t="s">
        <v>356</v>
      </c>
      <c r="B313" s="25"/>
      <c r="C313" s="154" t="s">
        <v>104</v>
      </c>
      <c r="D313" s="155"/>
      <c r="E313" s="156"/>
      <c r="F313" s="26"/>
      <c r="G313" s="26"/>
      <c r="H313" s="26"/>
      <c r="I313" s="27"/>
      <c r="J313" s="6"/>
      <c r="K313" s="26"/>
      <c r="L313" s="24"/>
      <c r="M313" s="24">
        <v>2</v>
      </c>
      <c r="N313" s="24"/>
      <c r="O313" s="24" t="s">
        <v>562</v>
      </c>
      <c r="P313" s="47"/>
      <c r="Q313" s="47"/>
      <c r="R313" s="47"/>
    </row>
    <row r="314" spans="1:18">
      <c r="A314" s="24" t="s">
        <v>357</v>
      </c>
      <c r="B314" s="25"/>
      <c r="C314" s="154" t="s">
        <v>110</v>
      </c>
      <c r="D314" s="155"/>
      <c r="E314" s="156"/>
      <c r="F314" s="26"/>
      <c r="G314" s="26"/>
      <c r="H314" s="26"/>
      <c r="I314" s="27"/>
      <c r="J314" s="6"/>
      <c r="K314" s="26"/>
      <c r="L314" s="24"/>
      <c r="M314" s="24">
        <v>1</v>
      </c>
      <c r="N314" s="24"/>
      <c r="O314" s="24" t="s">
        <v>562</v>
      </c>
      <c r="P314" s="47"/>
      <c r="Q314" s="47"/>
      <c r="R314" s="47"/>
    </row>
    <row r="315" spans="1:18">
      <c r="A315" s="24" t="s">
        <v>358</v>
      </c>
      <c r="B315" s="25"/>
      <c r="C315" s="154" t="s">
        <v>111</v>
      </c>
      <c r="D315" s="155"/>
      <c r="E315" s="156"/>
      <c r="F315" s="26"/>
      <c r="G315" s="26"/>
      <c r="H315" s="26"/>
      <c r="I315" s="27"/>
      <c r="J315" s="6"/>
      <c r="K315" s="26"/>
      <c r="L315" s="24"/>
      <c r="M315" s="24">
        <v>1</v>
      </c>
      <c r="N315" s="24"/>
      <c r="O315" s="24" t="s">
        <v>562</v>
      </c>
      <c r="P315" s="47"/>
      <c r="Q315" s="47"/>
      <c r="R315" s="47"/>
    </row>
    <row r="316" spans="1:18" ht="26.25">
      <c r="A316" s="28" t="s">
        <v>359</v>
      </c>
      <c r="B316" s="29">
        <v>208</v>
      </c>
      <c r="C316" s="180" t="s">
        <v>360</v>
      </c>
      <c r="D316" s="181"/>
      <c r="E316" s="182"/>
      <c r="F316" s="30">
        <v>1700</v>
      </c>
      <c r="G316" s="30">
        <v>1000</v>
      </c>
      <c r="H316" s="30">
        <v>1100</v>
      </c>
      <c r="I316" s="31">
        <f>SUM(F316/1000*G316/1000*(H316-150)/1000)</f>
        <v>1.615</v>
      </c>
      <c r="J316" s="32" t="s">
        <v>361</v>
      </c>
      <c r="K316" s="30"/>
      <c r="L316" s="28"/>
      <c r="M316" s="28">
        <v>1</v>
      </c>
      <c r="N316" s="28"/>
      <c r="O316" s="28" t="s">
        <v>562</v>
      </c>
      <c r="P316" s="47"/>
      <c r="Q316" s="47"/>
      <c r="R316" s="47"/>
    </row>
    <row r="317" spans="1:18">
      <c r="A317" s="24" t="s">
        <v>362</v>
      </c>
      <c r="B317" s="25"/>
      <c r="C317" s="154" t="s">
        <v>94</v>
      </c>
      <c r="D317" s="155"/>
      <c r="E317" s="156"/>
      <c r="F317" s="26"/>
      <c r="G317" s="26"/>
      <c r="H317" s="26"/>
      <c r="I317" s="27"/>
      <c r="J317" s="6"/>
      <c r="K317" s="26"/>
      <c r="L317" s="24"/>
      <c r="M317" s="24">
        <v>1</v>
      </c>
      <c r="N317" s="24"/>
      <c r="O317" s="24" t="s">
        <v>562</v>
      </c>
      <c r="P317" s="47"/>
      <c r="Q317" s="47"/>
      <c r="R317" s="47"/>
    </row>
    <row r="318" spans="1:18">
      <c r="A318" s="24" t="s">
        <v>363</v>
      </c>
      <c r="B318" s="25"/>
      <c r="C318" s="154" t="s">
        <v>95</v>
      </c>
      <c r="D318" s="155"/>
      <c r="E318" s="156"/>
      <c r="F318" s="26"/>
      <c r="G318" s="26"/>
      <c r="H318" s="26"/>
      <c r="I318" s="27"/>
      <c r="J318" s="6"/>
      <c r="K318" s="26"/>
      <c r="L318" s="24"/>
      <c r="M318" s="24">
        <v>2</v>
      </c>
      <c r="N318" s="24"/>
      <c r="O318" s="24" t="s">
        <v>562</v>
      </c>
      <c r="P318" s="47"/>
      <c r="Q318" s="47"/>
      <c r="R318" s="47"/>
    </row>
    <row r="319" spans="1:18">
      <c r="A319" s="24" t="s">
        <v>364</v>
      </c>
      <c r="B319" s="25"/>
      <c r="C319" s="154" t="s">
        <v>10</v>
      </c>
      <c r="D319" s="155"/>
      <c r="E319" s="156"/>
      <c r="F319" s="26"/>
      <c r="G319" s="26"/>
      <c r="H319" s="26"/>
      <c r="I319" s="27"/>
      <c r="J319" s="6"/>
      <c r="K319" s="26"/>
      <c r="L319" s="24"/>
      <c r="M319" s="24">
        <v>1</v>
      </c>
      <c r="N319" s="24"/>
      <c r="O319" s="24" t="s">
        <v>562</v>
      </c>
      <c r="P319" s="47"/>
      <c r="Q319" s="47"/>
      <c r="R319" s="47"/>
    </row>
    <row r="320" spans="1:18">
      <c r="A320" s="24" t="s">
        <v>365</v>
      </c>
      <c r="B320" s="25"/>
      <c r="C320" s="154" t="s">
        <v>96</v>
      </c>
      <c r="D320" s="155"/>
      <c r="E320" s="156"/>
      <c r="F320" s="26"/>
      <c r="G320" s="26"/>
      <c r="H320" s="26"/>
      <c r="I320" s="27"/>
      <c r="J320" s="6"/>
      <c r="K320" s="26"/>
      <c r="L320" s="24"/>
      <c r="M320" s="24">
        <v>1</v>
      </c>
      <c r="N320" s="24"/>
      <c r="O320" s="24" t="s">
        <v>562</v>
      </c>
      <c r="P320" s="47"/>
      <c r="Q320" s="47"/>
      <c r="R320" s="47"/>
    </row>
    <row r="321" spans="1:18">
      <c r="A321" s="24" t="s">
        <v>366</v>
      </c>
      <c r="B321" s="25"/>
      <c r="C321" s="154" t="s">
        <v>44</v>
      </c>
      <c r="D321" s="155"/>
      <c r="E321" s="156"/>
      <c r="F321" s="26"/>
      <c r="G321" s="26"/>
      <c r="H321" s="26"/>
      <c r="I321" s="27"/>
      <c r="J321" s="6"/>
      <c r="K321" s="26"/>
      <c r="L321" s="24"/>
      <c r="M321" s="24">
        <v>9</v>
      </c>
      <c r="N321" s="24"/>
      <c r="O321" s="24" t="s">
        <v>562</v>
      </c>
      <c r="P321" s="47"/>
      <c r="Q321" s="47"/>
      <c r="R321" s="47"/>
    </row>
    <row r="322" spans="1:18">
      <c r="A322" s="24" t="s">
        <v>367</v>
      </c>
      <c r="B322" s="25"/>
      <c r="C322" s="154" t="s">
        <v>102</v>
      </c>
      <c r="D322" s="155"/>
      <c r="E322" s="156"/>
      <c r="F322" s="26"/>
      <c r="G322" s="26"/>
      <c r="H322" s="26"/>
      <c r="I322" s="27"/>
      <c r="J322" s="6"/>
      <c r="K322" s="26"/>
      <c r="L322" s="24"/>
      <c r="M322" s="24">
        <v>2</v>
      </c>
      <c r="N322" s="24"/>
      <c r="O322" s="24" t="s">
        <v>562</v>
      </c>
      <c r="P322" s="47"/>
      <c r="Q322" s="47"/>
      <c r="R322" s="47"/>
    </row>
    <row r="323" spans="1:18">
      <c r="A323" s="24" t="s">
        <v>368</v>
      </c>
      <c r="B323" s="25"/>
      <c r="C323" s="154" t="s">
        <v>103</v>
      </c>
      <c r="D323" s="155"/>
      <c r="E323" s="156"/>
      <c r="F323" s="26"/>
      <c r="G323" s="26"/>
      <c r="H323" s="26"/>
      <c r="I323" s="27"/>
      <c r="J323" s="6"/>
      <c r="K323" s="26"/>
      <c r="L323" s="24"/>
      <c r="M323" s="24">
        <v>1</v>
      </c>
      <c r="N323" s="24"/>
      <c r="O323" s="24" t="s">
        <v>562</v>
      </c>
      <c r="P323" s="47"/>
      <c r="Q323" s="47"/>
      <c r="R323" s="47"/>
    </row>
    <row r="324" spans="1:18">
      <c r="A324" s="24" t="s">
        <v>369</v>
      </c>
      <c r="B324" s="25"/>
      <c r="C324" s="154" t="s">
        <v>104</v>
      </c>
      <c r="D324" s="155"/>
      <c r="E324" s="156"/>
      <c r="F324" s="26"/>
      <c r="G324" s="26"/>
      <c r="H324" s="26"/>
      <c r="I324" s="27"/>
      <c r="J324" s="6"/>
      <c r="K324" s="26"/>
      <c r="L324" s="24"/>
      <c r="M324" s="24">
        <v>2</v>
      </c>
      <c r="N324" s="24"/>
      <c r="O324" s="24" t="s">
        <v>562</v>
      </c>
      <c r="P324" s="47"/>
      <c r="Q324" s="47"/>
      <c r="R324" s="47"/>
    </row>
    <row r="325" spans="1:18">
      <c r="A325" s="24" t="s">
        <v>370</v>
      </c>
      <c r="B325" s="25"/>
      <c r="C325" s="154" t="s">
        <v>371</v>
      </c>
      <c r="D325" s="155"/>
      <c r="E325" s="156"/>
      <c r="F325" s="26"/>
      <c r="G325" s="26"/>
      <c r="H325" s="26"/>
      <c r="I325" s="27"/>
      <c r="J325" s="6"/>
      <c r="K325" s="26"/>
      <c r="L325" s="24"/>
      <c r="M325" s="24">
        <v>1</v>
      </c>
      <c r="N325" s="24"/>
      <c r="O325" s="24" t="s">
        <v>562</v>
      </c>
      <c r="P325" s="47"/>
      <c r="Q325" s="47"/>
      <c r="R325" s="47"/>
    </row>
    <row r="326" spans="1:18">
      <c r="A326" s="24" t="s">
        <v>380</v>
      </c>
      <c r="B326" s="25"/>
      <c r="C326" s="154" t="s">
        <v>131</v>
      </c>
      <c r="D326" s="155"/>
      <c r="E326" s="156"/>
      <c r="F326" s="26"/>
      <c r="G326" s="26"/>
      <c r="H326" s="26"/>
      <c r="I326" s="27"/>
      <c r="J326" s="6"/>
      <c r="K326" s="26"/>
      <c r="L326" s="24"/>
      <c r="M326" s="24">
        <v>1</v>
      </c>
      <c r="N326" s="24"/>
      <c r="O326" s="24" t="s">
        <v>562</v>
      </c>
      <c r="P326" s="47"/>
      <c r="Q326" s="47"/>
      <c r="R326" s="47"/>
    </row>
    <row r="327" spans="1:18" ht="26.25">
      <c r="A327" s="28" t="s">
        <v>382</v>
      </c>
      <c r="B327" s="29">
        <v>209</v>
      </c>
      <c r="C327" s="180" t="s">
        <v>381</v>
      </c>
      <c r="D327" s="181"/>
      <c r="E327" s="182"/>
      <c r="F327" s="30">
        <v>1700</v>
      </c>
      <c r="G327" s="30">
        <v>800</v>
      </c>
      <c r="H327" s="30">
        <v>1100</v>
      </c>
      <c r="I327" s="31">
        <f>SUM(F327/1000*G327/1000*(H327-150)/1000)</f>
        <v>1.292</v>
      </c>
      <c r="J327" s="32">
        <v>65</v>
      </c>
      <c r="K327" s="30"/>
      <c r="L327" s="28"/>
      <c r="M327" s="28">
        <v>1</v>
      </c>
      <c r="N327" s="28"/>
      <c r="O327" s="28" t="s">
        <v>562</v>
      </c>
      <c r="P327" s="47"/>
      <c r="Q327" s="47"/>
      <c r="R327" s="47"/>
    </row>
    <row r="328" spans="1:18">
      <c r="A328" s="24" t="s">
        <v>383</v>
      </c>
      <c r="B328" s="25"/>
      <c r="C328" s="154" t="s">
        <v>94</v>
      </c>
      <c r="D328" s="155"/>
      <c r="E328" s="156"/>
      <c r="F328" s="26"/>
      <c r="G328" s="26"/>
      <c r="H328" s="26"/>
      <c r="I328" s="27"/>
      <c r="J328" s="6"/>
      <c r="K328" s="26"/>
      <c r="L328" s="24"/>
      <c r="M328" s="24">
        <v>1</v>
      </c>
      <c r="N328" s="24"/>
      <c r="O328" s="24" t="s">
        <v>562</v>
      </c>
      <c r="P328" s="47"/>
      <c r="Q328" s="47"/>
      <c r="R328" s="47"/>
    </row>
    <row r="329" spans="1:18">
      <c r="A329" s="24" t="s">
        <v>384</v>
      </c>
      <c r="B329" s="25"/>
      <c r="C329" s="154" t="s">
        <v>95</v>
      </c>
      <c r="D329" s="155"/>
      <c r="E329" s="156"/>
      <c r="F329" s="26"/>
      <c r="G329" s="26"/>
      <c r="H329" s="26"/>
      <c r="I329" s="27"/>
      <c r="J329" s="6"/>
      <c r="K329" s="26"/>
      <c r="L329" s="24"/>
      <c r="M329" s="24">
        <v>2</v>
      </c>
      <c r="N329" s="24"/>
      <c r="O329" s="24" t="s">
        <v>562</v>
      </c>
      <c r="P329" s="47"/>
      <c r="Q329" s="47"/>
      <c r="R329" s="47"/>
    </row>
    <row r="330" spans="1:18">
      <c r="A330" s="24" t="s">
        <v>385</v>
      </c>
      <c r="B330" s="25"/>
      <c r="C330" s="154" t="s">
        <v>10</v>
      </c>
      <c r="D330" s="155"/>
      <c r="E330" s="156"/>
      <c r="F330" s="26"/>
      <c r="G330" s="26"/>
      <c r="H330" s="26"/>
      <c r="I330" s="27"/>
      <c r="J330" s="6"/>
      <c r="K330" s="26"/>
      <c r="L330" s="24"/>
      <c r="M330" s="24">
        <v>1</v>
      </c>
      <c r="N330" s="24"/>
      <c r="O330" s="24" t="s">
        <v>562</v>
      </c>
      <c r="P330" s="47"/>
      <c r="Q330" s="47"/>
      <c r="R330" s="47"/>
    </row>
    <row r="331" spans="1:18">
      <c r="A331" s="24" t="s">
        <v>386</v>
      </c>
      <c r="B331" s="25"/>
      <c r="C331" s="154" t="s">
        <v>96</v>
      </c>
      <c r="D331" s="155"/>
      <c r="E331" s="156"/>
      <c r="F331" s="26"/>
      <c r="G331" s="26"/>
      <c r="H331" s="26"/>
      <c r="I331" s="27"/>
      <c r="J331" s="6"/>
      <c r="K331" s="26"/>
      <c r="L331" s="24"/>
      <c r="M331" s="24">
        <v>1</v>
      </c>
      <c r="N331" s="24"/>
      <c r="O331" s="24" t="s">
        <v>562</v>
      </c>
      <c r="P331" s="47"/>
      <c r="Q331" s="47"/>
      <c r="R331" s="47"/>
    </row>
    <row r="332" spans="1:18">
      <c r="A332" s="24" t="s">
        <v>387</v>
      </c>
      <c r="B332" s="25"/>
      <c r="C332" s="154" t="s">
        <v>44</v>
      </c>
      <c r="D332" s="155"/>
      <c r="E332" s="156"/>
      <c r="F332" s="26"/>
      <c r="G332" s="26"/>
      <c r="H332" s="26"/>
      <c r="I332" s="27"/>
      <c r="J332" s="6"/>
      <c r="K332" s="26"/>
      <c r="L332" s="24"/>
      <c r="M332" s="24">
        <v>8</v>
      </c>
      <c r="N332" s="24"/>
      <c r="O332" s="24" t="s">
        <v>562</v>
      </c>
      <c r="P332" s="47"/>
      <c r="Q332" s="47"/>
      <c r="R332" s="47"/>
    </row>
    <row r="333" spans="1:18">
      <c r="A333" s="24" t="s">
        <v>388</v>
      </c>
      <c r="B333" s="25"/>
      <c r="C333" s="154" t="s">
        <v>101</v>
      </c>
      <c r="D333" s="155"/>
      <c r="E333" s="156"/>
      <c r="F333" s="26"/>
      <c r="G333" s="26"/>
      <c r="H333" s="26"/>
      <c r="I333" s="27"/>
      <c r="J333" s="6"/>
      <c r="K333" s="26"/>
      <c r="L333" s="24"/>
      <c r="M333" s="24">
        <v>1</v>
      </c>
      <c r="N333" s="24"/>
      <c r="O333" s="24" t="s">
        <v>562</v>
      </c>
      <c r="P333" s="47"/>
      <c r="Q333" s="47"/>
      <c r="R333" s="47"/>
    </row>
    <row r="334" spans="1:18">
      <c r="A334" s="24" t="s">
        <v>389</v>
      </c>
      <c r="B334" s="25"/>
      <c r="C334" s="149" t="s">
        <v>110</v>
      </c>
      <c r="D334" s="150"/>
      <c r="E334" s="151"/>
      <c r="F334" s="26"/>
      <c r="G334" s="26"/>
      <c r="H334" s="26"/>
      <c r="I334" s="27"/>
      <c r="J334" s="6"/>
      <c r="K334" s="26"/>
      <c r="L334" s="24"/>
      <c r="M334" s="24">
        <v>1</v>
      </c>
      <c r="N334" s="24"/>
      <c r="O334" s="24" t="s">
        <v>562</v>
      </c>
      <c r="P334" s="47"/>
      <c r="Q334" s="47"/>
      <c r="R334" s="47"/>
    </row>
    <row r="335" spans="1:18">
      <c r="A335" s="24" t="s">
        <v>389</v>
      </c>
      <c r="B335" s="25"/>
      <c r="C335" s="154" t="s">
        <v>102</v>
      </c>
      <c r="D335" s="155"/>
      <c r="E335" s="156"/>
      <c r="F335" s="26"/>
      <c r="G335" s="26"/>
      <c r="H335" s="26"/>
      <c r="I335" s="27"/>
      <c r="J335" s="6"/>
      <c r="K335" s="26"/>
      <c r="L335" s="24"/>
      <c r="M335" s="24">
        <v>2</v>
      </c>
      <c r="N335" s="24"/>
      <c r="O335" s="24" t="s">
        <v>562</v>
      </c>
      <c r="P335" s="47"/>
      <c r="Q335" s="47"/>
      <c r="R335" s="47"/>
    </row>
    <row r="336" spans="1:18">
      <c r="A336" s="24" t="s">
        <v>390</v>
      </c>
      <c r="B336" s="25"/>
      <c r="C336" s="154" t="s">
        <v>103</v>
      </c>
      <c r="D336" s="155"/>
      <c r="E336" s="156"/>
      <c r="F336" s="26"/>
      <c r="G336" s="26"/>
      <c r="H336" s="26"/>
      <c r="I336" s="27"/>
      <c r="J336" s="6"/>
      <c r="K336" s="26"/>
      <c r="L336" s="24"/>
      <c r="M336" s="24">
        <v>1</v>
      </c>
      <c r="N336" s="24"/>
      <c r="O336" s="24" t="s">
        <v>562</v>
      </c>
      <c r="P336" s="47"/>
      <c r="Q336" s="47"/>
      <c r="R336" s="47"/>
    </row>
    <row r="337" spans="1:18" ht="15.75" customHeight="1">
      <c r="A337" s="24" t="s">
        <v>391</v>
      </c>
      <c r="B337" s="25"/>
      <c r="C337" s="154" t="s">
        <v>104</v>
      </c>
      <c r="D337" s="155"/>
      <c r="E337" s="156"/>
      <c r="F337" s="26"/>
      <c r="G337" s="26"/>
      <c r="H337" s="26"/>
      <c r="I337" s="27"/>
      <c r="J337" s="6"/>
      <c r="K337" s="26"/>
      <c r="L337" s="24"/>
      <c r="M337" s="24">
        <v>2</v>
      </c>
      <c r="N337" s="24"/>
      <c r="O337" s="24" t="s">
        <v>562</v>
      </c>
      <c r="P337" s="47"/>
      <c r="Q337" s="47"/>
      <c r="R337" s="47"/>
    </row>
    <row r="338" spans="1:18">
      <c r="A338" s="24" t="s">
        <v>392</v>
      </c>
      <c r="B338" s="25"/>
      <c r="C338" s="154" t="s">
        <v>108</v>
      </c>
      <c r="D338" s="155"/>
      <c r="E338" s="156"/>
      <c r="F338" s="26"/>
      <c r="G338" s="26"/>
      <c r="H338" s="26"/>
      <c r="I338" s="27"/>
      <c r="J338" s="6"/>
      <c r="K338" s="26"/>
      <c r="L338" s="24"/>
      <c r="M338" s="24">
        <v>1</v>
      </c>
      <c r="N338" s="24"/>
      <c r="O338" s="24" t="s">
        <v>562</v>
      </c>
      <c r="P338" s="47"/>
      <c r="Q338" s="47"/>
      <c r="R338" s="47"/>
    </row>
    <row r="339" spans="1:18">
      <c r="A339" s="24" t="s">
        <v>393</v>
      </c>
      <c r="B339" s="25"/>
      <c r="C339" s="154" t="s">
        <v>131</v>
      </c>
      <c r="D339" s="155"/>
      <c r="E339" s="156"/>
      <c r="F339" s="26"/>
      <c r="G339" s="26"/>
      <c r="H339" s="26"/>
      <c r="I339" s="27"/>
      <c r="J339" s="6"/>
      <c r="K339" s="26"/>
      <c r="L339" s="24"/>
      <c r="M339" s="24">
        <v>1</v>
      </c>
      <c r="N339" s="24"/>
      <c r="O339" s="24" t="s">
        <v>562</v>
      </c>
      <c r="P339" s="47"/>
      <c r="Q339" s="47"/>
      <c r="R339" s="47"/>
    </row>
    <row r="340" spans="1:18" ht="26.25">
      <c r="A340" s="28" t="s">
        <v>394</v>
      </c>
      <c r="B340" s="29">
        <v>210</v>
      </c>
      <c r="C340" s="180" t="s">
        <v>73</v>
      </c>
      <c r="D340" s="181"/>
      <c r="E340" s="182"/>
      <c r="F340" s="30">
        <v>1700</v>
      </c>
      <c r="G340" s="30">
        <v>800</v>
      </c>
      <c r="H340" s="30">
        <v>1100</v>
      </c>
      <c r="I340" s="31">
        <f t="shared" ref="I340" si="3">SUM(F340/1000*G340/1000*(H340-150)/1000)</f>
        <v>1.292</v>
      </c>
      <c r="J340" s="32">
        <v>70</v>
      </c>
      <c r="K340" s="30"/>
      <c r="L340" s="28"/>
      <c r="M340" s="28">
        <v>1</v>
      </c>
      <c r="N340" s="28"/>
      <c r="O340" s="28" t="s">
        <v>562</v>
      </c>
      <c r="P340" s="47"/>
      <c r="Q340" s="47"/>
      <c r="R340" s="47"/>
    </row>
    <row r="341" spans="1:18">
      <c r="A341" s="24" t="s">
        <v>395</v>
      </c>
      <c r="B341" s="25"/>
      <c r="C341" s="154" t="s">
        <v>94</v>
      </c>
      <c r="D341" s="155"/>
      <c r="E341" s="156"/>
      <c r="F341" s="26"/>
      <c r="G341" s="26"/>
      <c r="H341" s="26"/>
      <c r="I341" s="27"/>
      <c r="J341" s="6"/>
      <c r="K341" s="26"/>
      <c r="L341" s="24"/>
      <c r="M341" s="24">
        <v>1</v>
      </c>
      <c r="N341" s="24"/>
      <c r="O341" s="24" t="s">
        <v>562</v>
      </c>
      <c r="P341" s="47"/>
      <c r="Q341" s="47"/>
      <c r="R341" s="47"/>
    </row>
    <row r="342" spans="1:18">
      <c r="A342" s="24" t="s">
        <v>396</v>
      </c>
      <c r="B342" s="25"/>
      <c r="C342" s="154" t="s">
        <v>104</v>
      </c>
      <c r="D342" s="155"/>
      <c r="E342" s="156"/>
      <c r="F342" s="26"/>
      <c r="G342" s="26"/>
      <c r="H342" s="26"/>
      <c r="I342" s="27"/>
      <c r="J342" s="6"/>
      <c r="K342" s="26"/>
      <c r="L342" s="24"/>
      <c r="M342" s="24">
        <v>2</v>
      </c>
      <c r="N342" s="24"/>
      <c r="O342" s="24" t="s">
        <v>562</v>
      </c>
      <c r="P342" s="47"/>
      <c r="Q342" s="47"/>
      <c r="R342" s="47"/>
    </row>
    <row r="343" spans="1:18">
      <c r="A343" s="24" t="s">
        <v>397</v>
      </c>
      <c r="B343" s="25"/>
      <c r="C343" s="154" t="s">
        <v>110</v>
      </c>
      <c r="D343" s="155"/>
      <c r="E343" s="156"/>
      <c r="F343" s="26"/>
      <c r="G343" s="26"/>
      <c r="H343" s="26"/>
      <c r="I343" s="27"/>
      <c r="J343" s="6"/>
      <c r="K343" s="26"/>
      <c r="L343" s="24"/>
      <c r="M343" s="24">
        <v>1</v>
      </c>
      <c r="N343" s="24"/>
      <c r="O343" s="24" t="s">
        <v>562</v>
      </c>
      <c r="P343" s="47"/>
      <c r="Q343" s="47"/>
      <c r="R343" s="47"/>
    </row>
    <row r="344" spans="1:18">
      <c r="A344" s="24" t="s">
        <v>398</v>
      </c>
      <c r="B344" s="25"/>
      <c r="C344" s="154" t="s">
        <v>337</v>
      </c>
      <c r="D344" s="155"/>
      <c r="E344" s="156"/>
      <c r="F344" s="26"/>
      <c r="G344" s="26"/>
      <c r="H344" s="26"/>
      <c r="I344" s="27"/>
      <c r="J344" s="6"/>
      <c r="K344" s="26"/>
      <c r="L344" s="24"/>
      <c r="M344" s="24">
        <v>1</v>
      </c>
      <c r="N344" s="24"/>
      <c r="O344" s="24" t="s">
        <v>562</v>
      </c>
      <c r="P344" s="47"/>
      <c r="Q344" s="47"/>
      <c r="R344" s="47"/>
    </row>
    <row r="345" spans="1:18" ht="18.75" customHeight="1">
      <c r="A345" s="24" t="s">
        <v>399</v>
      </c>
      <c r="B345" s="25"/>
      <c r="C345" s="154" t="s">
        <v>150</v>
      </c>
      <c r="D345" s="155"/>
      <c r="E345" s="156"/>
      <c r="F345" s="26"/>
      <c r="G345" s="26"/>
      <c r="H345" s="26"/>
      <c r="I345" s="27"/>
      <c r="J345" s="6"/>
      <c r="K345" s="26"/>
      <c r="L345" s="24"/>
      <c r="M345" s="24">
        <v>1</v>
      </c>
      <c r="N345" s="24"/>
      <c r="O345" s="24" t="s">
        <v>562</v>
      </c>
      <c r="P345" s="47"/>
      <c r="Q345" s="47"/>
      <c r="R345" s="47"/>
    </row>
    <row r="346" spans="1:18">
      <c r="A346" s="24" t="s">
        <v>400</v>
      </c>
      <c r="B346" s="25"/>
      <c r="C346" s="154" t="s">
        <v>95</v>
      </c>
      <c r="D346" s="155"/>
      <c r="E346" s="156"/>
      <c r="F346" s="26"/>
      <c r="G346" s="26"/>
      <c r="H346" s="26"/>
      <c r="I346" s="27"/>
      <c r="J346" s="6"/>
      <c r="K346" s="26"/>
      <c r="L346" s="24"/>
      <c r="M346" s="24">
        <v>2</v>
      </c>
      <c r="N346" s="24"/>
      <c r="O346" s="24" t="s">
        <v>562</v>
      </c>
      <c r="P346" s="47"/>
      <c r="Q346" s="47"/>
      <c r="R346" s="47"/>
    </row>
    <row r="347" spans="1:18">
      <c r="A347" s="24" t="s">
        <v>401</v>
      </c>
      <c r="B347" s="25"/>
      <c r="C347" s="154" t="s">
        <v>10</v>
      </c>
      <c r="D347" s="155"/>
      <c r="E347" s="156"/>
      <c r="F347" s="26"/>
      <c r="G347" s="26"/>
      <c r="H347" s="26"/>
      <c r="I347" s="27"/>
      <c r="J347" s="6"/>
      <c r="K347" s="26"/>
      <c r="L347" s="24"/>
      <c r="M347" s="24">
        <v>1</v>
      </c>
      <c r="N347" s="24"/>
      <c r="O347" s="24" t="s">
        <v>562</v>
      </c>
      <c r="P347" s="47"/>
      <c r="Q347" s="47"/>
      <c r="R347" s="47"/>
    </row>
    <row r="348" spans="1:18">
      <c r="A348" s="24" t="s">
        <v>402</v>
      </c>
      <c r="B348" s="25"/>
      <c r="C348" s="154" t="s">
        <v>96</v>
      </c>
      <c r="D348" s="155"/>
      <c r="E348" s="156"/>
      <c r="F348" s="26"/>
      <c r="G348" s="26"/>
      <c r="H348" s="26"/>
      <c r="I348" s="27"/>
      <c r="J348" s="6"/>
      <c r="K348" s="26"/>
      <c r="L348" s="24"/>
      <c r="M348" s="24">
        <v>1</v>
      </c>
      <c r="N348" s="24"/>
      <c r="O348" s="24" t="s">
        <v>562</v>
      </c>
      <c r="P348" s="47"/>
      <c r="Q348" s="47"/>
      <c r="R348" s="47"/>
    </row>
    <row r="349" spans="1:18">
      <c r="A349" s="24" t="s">
        <v>403</v>
      </c>
      <c r="B349" s="25"/>
      <c r="C349" s="154" t="s">
        <v>102</v>
      </c>
      <c r="D349" s="155"/>
      <c r="E349" s="156"/>
      <c r="F349" s="26"/>
      <c r="G349" s="26"/>
      <c r="H349" s="26"/>
      <c r="I349" s="27"/>
      <c r="J349" s="6"/>
      <c r="K349" s="26"/>
      <c r="L349" s="24"/>
      <c r="M349" s="24">
        <v>2</v>
      </c>
      <c r="N349" s="24"/>
      <c r="O349" s="24" t="s">
        <v>562</v>
      </c>
      <c r="P349" s="47"/>
      <c r="Q349" s="47"/>
      <c r="R349" s="47"/>
    </row>
    <row r="350" spans="1:18">
      <c r="A350" s="24" t="s">
        <v>404</v>
      </c>
      <c r="B350" s="25"/>
      <c r="C350" s="154" t="s">
        <v>103</v>
      </c>
      <c r="D350" s="155"/>
      <c r="E350" s="156"/>
      <c r="F350" s="26"/>
      <c r="G350" s="26"/>
      <c r="H350" s="26"/>
      <c r="I350" s="27"/>
      <c r="J350" s="6"/>
      <c r="K350" s="26"/>
      <c r="L350" s="24"/>
      <c r="M350" s="24">
        <v>1</v>
      </c>
      <c r="N350" s="24"/>
      <c r="O350" s="24" t="s">
        <v>562</v>
      </c>
      <c r="P350" s="47"/>
      <c r="Q350" s="47"/>
      <c r="R350" s="47"/>
    </row>
    <row r="351" spans="1:18">
      <c r="A351" s="24" t="s">
        <v>405</v>
      </c>
      <c r="B351" s="25"/>
      <c r="C351" s="154" t="s">
        <v>44</v>
      </c>
      <c r="D351" s="155"/>
      <c r="E351" s="156"/>
      <c r="F351" s="26"/>
      <c r="G351" s="26"/>
      <c r="H351" s="26"/>
      <c r="I351" s="27"/>
      <c r="J351" s="6"/>
      <c r="K351" s="26"/>
      <c r="L351" s="24"/>
      <c r="M351" s="24">
        <v>11</v>
      </c>
      <c r="N351" s="24"/>
      <c r="O351" s="24" t="s">
        <v>562</v>
      </c>
      <c r="P351" s="47"/>
      <c r="Q351" s="47"/>
      <c r="R351" s="47"/>
    </row>
    <row r="352" spans="1:18" ht="26.25">
      <c r="A352" s="28" t="s">
        <v>406</v>
      </c>
      <c r="B352" s="29" t="s">
        <v>412</v>
      </c>
      <c r="C352" s="180" t="s">
        <v>63</v>
      </c>
      <c r="D352" s="181"/>
      <c r="E352" s="182"/>
      <c r="F352" s="30">
        <v>1700</v>
      </c>
      <c r="G352" s="30">
        <v>700</v>
      </c>
      <c r="H352" s="30">
        <v>1100</v>
      </c>
      <c r="I352" s="31">
        <f>SUM(F352/1000*G352/1000*(H352-150)/1000)*2</f>
        <v>2.2610000000000001</v>
      </c>
      <c r="J352" s="32" t="s">
        <v>93</v>
      </c>
      <c r="K352" s="30"/>
      <c r="L352" s="28"/>
      <c r="M352" s="28">
        <v>1</v>
      </c>
      <c r="N352" s="28"/>
      <c r="O352" s="28" t="s">
        <v>562</v>
      </c>
      <c r="P352" s="47"/>
      <c r="Q352" s="47"/>
      <c r="R352" s="47"/>
    </row>
    <row r="353" spans="1:18">
      <c r="A353" s="24" t="s">
        <v>407</v>
      </c>
      <c r="B353" s="25"/>
      <c r="C353" s="154" t="s">
        <v>94</v>
      </c>
      <c r="D353" s="155"/>
      <c r="E353" s="156"/>
      <c r="F353" s="26"/>
      <c r="G353" s="26"/>
      <c r="H353" s="26"/>
      <c r="I353" s="27"/>
      <c r="J353" s="6"/>
      <c r="K353" s="26"/>
      <c r="L353" s="24"/>
      <c r="M353" s="24">
        <v>1</v>
      </c>
      <c r="N353" s="24"/>
      <c r="O353" s="24" t="s">
        <v>562</v>
      </c>
      <c r="P353" s="47"/>
      <c r="Q353" s="47"/>
      <c r="R353" s="47"/>
    </row>
    <row r="354" spans="1:18">
      <c r="A354" s="24" t="s">
        <v>408</v>
      </c>
      <c r="B354" s="25"/>
      <c r="C354" s="154" t="s">
        <v>104</v>
      </c>
      <c r="D354" s="155"/>
      <c r="E354" s="156"/>
      <c r="F354" s="26"/>
      <c r="G354" s="26"/>
      <c r="H354" s="26"/>
      <c r="I354" s="27"/>
      <c r="J354" s="6"/>
      <c r="K354" s="26"/>
      <c r="L354" s="24"/>
      <c r="M354" s="24">
        <v>4</v>
      </c>
      <c r="N354" s="24"/>
      <c r="O354" s="24" t="s">
        <v>562</v>
      </c>
      <c r="P354" s="47"/>
      <c r="Q354" s="47"/>
      <c r="R354" s="47"/>
    </row>
    <row r="355" spans="1:18">
      <c r="A355" s="24" t="s">
        <v>409</v>
      </c>
      <c r="B355" s="25"/>
      <c r="C355" s="154" t="s">
        <v>110</v>
      </c>
      <c r="D355" s="155"/>
      <c r="E355" s="156"/>
      <c r="F355" s="26"/>
      <c r="G355" s="26"/>
      <c r="H355" s="26"/>
      <c r="I355" s="27"/>
      <c r="J355" s="6"/>
      <c r="K355" s="26"/>
      <c r="L355" s="24"/>
      <c r="M355" s="24">
        <v>2</v>
      </c>
      <c r="N355" s="24"/>
      <c r="O355" s="24" t="s">
        <v>562</v>
      </c>
      <c r="P355" s="47"/>
      <c r="Q355" s="47"/>
      <c r="R355" s="47"/>
    </row>
    <row r="356" spans="1:18">
      <c r="A356" s="24" t="s">
        <v>410</v>
      </c>
      <c r="B356" s="25"/>
      <c r="C356" s="154" t="s">
        <v>337</v>
      </c>
      <c r="D356" s="155"/>
      <c r="E356" s="156"/>
      <c r="F356" s="26"/>
      <c r="G356" s="26"/>
      <c r="H356" s="26"/>
      <c r="I356" s="27"/>
      <c r="J356" s="6"/>
      <c r="K356" s="26"/>
      <c r="L356" s="24"/>
      <c r="M356" s="24">
        <v>1</v>
      </c>
      <c r="N356" s="24"/>
      <c r="O356" s="24" t="s">
        <v>562</v>
      </c>
      <c r="P356" s="47"/>
      <c r="Q356" s="47"/>
      <c r="R356" s="47"/>
    </row>
    <row r="357" spans="1:18" ht="18.75" customHeight="1">
      <c r="A357" s="24" t="s">
        <v>411</v>
      </c>
      <c r="B357" s="25"/>
      <c r="C357" s="154" t="s">
        <v>150</v>
      </c>
      <c r="D357" s="155"/>
      <c r="E357" s="156"/>
      <c r="F357" s="26"/>
      <c r="G357" s="26"/>
      <c r="H357" s="26"/>
      <c r="I357" s="27"/>
      <c r="J357" s="6"/>
      <c r="K357" s="26"/>
      <c r="L357" s="24"/>
      <c r="M357" s="24">
        <v>1</v>
      </c>
      <c r="N357" s="24"/>
      <c r="O357" s="24" t="s">
        <v>562</v>
      </c>
      <c r="P357" s="47"/>
      <c r="Q357" s="47"/>
      <c r="R357" s="47"/>
    </row>
    <row r="358" spans="1:18" ht="26.25">
      <c r="A358" s="28" t="s">
        <v>413</v>
      </c>
      <c r="B358" s="29">
        <v>213</v>
      </c>
      <c r="C358" s="180" t="s">
        <v>414</v>
      </c>
      <c r="D358" s="181"/>
      <c r="E358" s="182"/>
      <c r="F358" s="30">
        <v>1700</v>
      </c>
      <c r="G358" s="30">
        <v>1000</v>
      </c>
      <c r="H358" s="30">
        <v>1100</v>
      </c>
      <c r="I358" s="31">
        <f>SUM(F358/1000*G358/1000*(H358-150)/1000)</f>
        <v>1.615</v>
      </c>
      <c r="J358" s="32">
        <v>30</v>
      </c>
      <c r="K358" s="30"/>
      <c r="L358" s="28"/>
      <c r="M358" s="28">
        <v>1</v>
      </c>
      <c r="N358" s="28"/>
      <c r="O358" s="28" t="s">
        <v>562</v>
      </c>
      <c r="P358" s="47"/>
      <c r="Q358" s="47"/>
      <c r="R358" s="47"/>
    </row>
    <row r="359" spans="1:18">
      <c r="A359" s="24" t="s">
        <v>415</v>
      </c>
      <c r="B359" s="25"/>
      <c r="C359" s="154" t="s">
        <v>94</v>
      </c>
      <c r="D359" s="155"/>
      <c r="E359" s="156"/>
      <c r="F359" s="26"/>
      <c r="G359" s="26"/>
      <c r="H359" s="26"/>
      <c r="I359" s="27"/>
      <c r="J359" s="6"/>
      <c r="K359" s="26"/>
      <c r="L359" s="24"/>
      <c r="M359" s="24">
        <v>1</v>
      </c>
      <c r="N359" s="24"/>
      <c r="O359" s="24" t="s">
        <v>562</v>
      </c>
      <c r="P359" s="47"/>
      <c r="Q359" s="47"/>
      <c r="R359" s="47"/>
    </row>
    <row r="360" spans="1:18">
      <c r="A360" s="24" t="s">
        <v>416</v>
      </c>
      <c r="B360" s="25"/>
      <c r="C360" s="154" t="s">
        <v>95</v>
      </c>
      <c r="D360" s="155"/>
      <c r="E360" s="156"/>
      <c r="F360" s="26"/>
      <c r="G360" s="26"/>
      <c r="H360" s="26"/>
      <c r="I360" s="27"/>
      <c r="J360" s="6"/>
      <c r="K360" s="26"/>
      <c r="L360" s="24"/>
      <c r="M360" s="24">
        <v>2</v>
      </c>
      <c r="N360" s="24"/>
      <c r="O360" s="24" t="s">
        <v>562</v>
      </c>
      <c r="P360" s="47"/>
      <c r="Q360" s="47"/>
      <c r="R360" s="47"/>
    </row>
    <row r="361" spans="1:18">
      <c r="A361" s="24" t="s">
        <v>417</v>
      </c>
      <c r="B361" s="25"/>
      <c r="C361" s="154" t="s">
        <v>10</v>
      </c>
      <c r="D361" s="155"/>
      <c r="E361" s="156"/>
      <c r="F361" s="26"/>
      <c r="G361" s="26"/>
      <c r="H361" s="26"/>
      <c r="I361" s="27"/>
      <c r="J361" s="6"/>
      <c r="K361" s="26"/>
      <c r="L361" s="24"/>
      <c r="M361" s="24">
        <v>1</v>
      </c>
      <c r="N361" s="24"/>
      <c r="O361" s="24" t="s">
        <v>562</v>
      </c>
      <c r="P361" s="47"/>
      <c r="Q361" s="47"/>
      <c r="R361" s="47"/>
    </row>
    <row r="362" spans="1:18">
      <c r="A362" s="24" t="s">
        <v>418</v>
      </c>
      <c r="B362" s="25"/>
      <c r="C362" s="154" t="s">
        <v>96</v>
      </c>
      <c r="D362" s="155"/>
      <c r="E362" s="156"/>
      <c r="F362" s="26"/>
      <c r="G362" s="26"/>
      <c r="H362" s="26"/>
      <c r="I362" s="27"/>
      <c r="J362" s="6"/>
      <c r="K362" s="26"/>
      <c r="L362" s="24"/>
      <c r="M362" s="24">
        <v>1</v>
      </c>
      <c r="N362" s="24"/>
      <c r="O362" s="24" t="s">
        <v>562</v>
      </c>
      <c r="P362" s="47"/>
      <c r="Q362" s="47"/>
      <c r="R362" s="47"/>
    </row>
    <row r="363" spans="1:18">
      <c r="A363" s="24" t="s">
        <v>419</v>
      </c>
      <c r="B363" s="25"/>
      <c r="C363" s="154" t="s">
        <v>44</v>
      </c>
      <c r="D363" s="155"/>
      <c r="E363" s="156"/>
      <c r="F363" s="26"/>
      <c r="G363" s="26"/>
      <c r="H363" s="26"/>
      <c r="I363" s="27"/>
      <c r="J363" s="6"/>
      <c r="K363" s="26"/>
      <c r="L363" s="24"/>
      <c r="M363" s="24">
        <v>8</v>
      </c>
      <c r="N363" s="24"/>
      <c r="O363" s="24" t="s">
        <v>562</v>
      </c>
      <c r="P363" s="47"/>
      <c r="Q363" s="47"/>
      <c r="R363" s="47"/>
    </row>
    <row r="364" spans="1:18">
      <c r="A364" s="24" t="s">
        <v>420</v>
      </c>
      <c r="B364" s="25"/>
      <c r="C364" s="154" t="s">
        <v>101</v>
      </c>
      <c r="D364" s="155"/>
      <c r="E364" s="156"/>
      <c r="F364" s="26"/>
      <c r="G364" s="26"/>
      <c r="H364" s="26"/>
      <c r="I364" s="27"/>
      <c r="J364" s="6"/>
      <c r="K364" s="26"/>
      <c r="L364" s="24"/>
      <c r="M364" s="24">
        <v>1</v>
      </c>
      <c r="N364" s="24"/>
      <c r="O364" s="24" t="s">
        <v>562</v>
      </c>
      <c r="P364" s="47"/>
      <c r="Q364" s="47"/>
      <c r="R364" s="47"/>
    </row>
    <row r="365" spans="1:18">
      <c r="A365" s="24" t="s">
        <v>421</v>
      </c>
      <c r="B365" s="25"/>
      <c r="C365" s="154" t="s">
        <v>102</v>
      </c>
      <c r="D365" s="155"/>
      <c r="E365" s="156"/>
      <c r="F365" s="26"/>
      <c r="G365" s="26"/>
      <c r="H365" s="26"/>
      <c r="I365" s="27"/>
      <c r="J365" s="6"/>
      <c r="K365" s="26"/>
      <c r="L365" s="24"/>
      <c r="M365" s="24">
        <v>2</v>
      </c>
      <c r="N365" s="24"/>
      <c r="O365" s="24" t="s">
        <v>562</v>
      </c>
      <c r="P365" s="47"/>
      <c r="Q365" s="47"/>
      <c r="R365" s="47"/>
    </row>
    <row r="366" spans="1:18">
      <c r="A366" s="24" t="s">
        <v>422</v>
      </c>
      <c r="B366" s="25"/>
      <c r="C366" s="154" t="s">
        <v>103</v>
      </c>
      <c r="D366" s="155"/>
      <c r="E366" s="156"/>
      <c r="F366" s="26"/>
      <c r="G366" s="26"/>
      <c r="H366" s="26"/>
      <c r="I366" s="27"/>
      <c r="J366" s="6"/>
      <c r="K366" s="26"/>
      <c r="L366" s="24"/>
      <c r="M366" s="24">
        <v>1</v>
      </c>
      <c r="N366" s="24"/>
      <c r="O366" s="24" t="s">
        <v>562</v>
      </c>
      <c r="P366" s="47"/>
      <c r="Q366" s="47"/>
      <c r="R366" s="47"/>
    </row>
    <row r="367" spans="1:18" ht="15.75" customHeight="1">
      <c r="A367" s="24" t="s">
        <v>423</v>
      </c>
      <c r="B367" s="25"/>
      <c r="C367" s="154" t="s">
        <v>104</v>
      </c>
      <c r="D367" s="155"/>
      <c r="E367" s="156"/>
      <c r="F367" s="26"/>
      <c r="G367" s="26"/>
      <c r="H367" s="26"/>
      <c r="I367" s="27"/>
      <c r="J367" s="6"/>
      <c r="K367" s="26"/>
      <c r="L367" s="24"/>
      <c r="M367" s="24">
        <v>2</v>
      </c>
      <c r="N367" s="24"/>
      <c r="O367" s="24" t="s">
        <v>562</v>
      </c>
      <c r="P367" s="47"/>
      <c r="Q367" s="47"/>
      <c r="R367" s="47"/>
    </row>
    <row r="368" spans="1:18">
      <c r="A368" s="24" t="s">
        <v>424</v>
      </c>
      <c r="B368" s="25"/>
      <c r="C368" s="154" t="s">
        <v>188</v>
      </c>
      <c r="D368" s="155"/>
      <c r="E368" s="156"/>
      <c r="F368" s="26"/>
      <c r="G368" s="26"/>
      <c r="H368" s="26"/>
      <c r="I368" s="27"/>
      <c r="J368" s="6"/>
      <c r="K368" s="26"/>
      <c r="L368" s="24"/>
      <c r="M368" s="24">
        <v>1</v>
      </c>
      <c r="N368" s="24"/>
      <c r="O368" s="24" t="s">
        <v>562</v>
      </c>
      <c r="P368" s="47"/>
      <c r="Q368" s="47"/>
      <c r="R368" s="47"/>
    </row>
    <row r="369" spans="1:18">
      <c r="A369" s="24" t="s">
        <v>425</v>
      </c>
      <c r="B369" s="25"/>
      <c r="C369" s="149" t="s">
        <v>131</v>
      </c>
      <c r="D369" s="150"/>
      <c r="E369" s="151"/>
      <c r="F369" s="26"/>
      <c r="G369" s="26"/>
      <c r="H369" s="26"/>
      <c r="I369" s="27"/>
      <c r="J369" s="6"/>
      <c r="K369" s="26"/>
      <c r="L369" s="24"/>
      <c r="M369" s="24">
        <v>1</v>
      </c>
      <c r="N369" s="24"/>
      <c r="O369" s="24" t="s">
        <v>562</v>
      </c>
      <c r="P369" s="47"/>
      <c r="Q369" s="47"/>
      <c r="R369" s="47"/>
    </row>
    <row r="370" spans="1:18">
      <c r="A370" s="24" t="s">
        <v>426</v>
      </c>
      <c r="B370" s="25"/>
      <c r="C370" s="149" t="s">
        <v>339</v>
      </c>
      <c r="D370" s="150"/>
      <c r="E370" s="151"/>
      <c r="F370" s="26"/>
      <c r="G370" s="26"/>
      <c r="H370" s="26"/>
      <c r="I370" s="27"/>
      <c r="J370" s="6"/>
      <c r="K370" s="26"/>
      <c r="L370" s="24"/>
      <c r="M370" s="24">
        <v>1</v>
      </c>
      <c r="N370" s="24"/>
      <c r="O370" s="24" t="s">
        <v>562</v>
      </c>
      <c r="P370" s="47"/>
      <c r="Q370" s="47"/>
      <c r="R370" s="47"/>
    </row>
    <row r="371" spans="1:18" ht="43.15" customHeight="1">
      <c r="A371" s="24" t="s">
        <v>916</v>
      </c>
      <c r="B371" s="25"/>
      <c r="C371" s="154" t="s">
        <v>846</v>
      </c>
      <c r="D371" s="155"/>
      <c r="E371" s="156"/>
      <c r="F371" s="26"/>
      <c r="G371" s="26"/>
      <c r="H371" s="26"/>
      <c r="I371" s="27"/>
      <c r="J371" s="6"/>
      <c r="K371" s="26"/>
      <c r="L371" s="24"/>
      <c r="M371" s="24">
        <v>1</v>
      </c>
      <c r="N371" s="24"/>
      <c r="O371" s="24" t="s">
        <v>562</v>
      </c>
      <c r="P371" s="47"/>
      <c r="Q371" s="47"/>
      <c r="R371" s="47"/>
    </row>
    <row r="372" spans="1:18" ht="15" customHeight="1">
      <c r="A372" s="24" t="s">
        <v>917</v>
      </c>
      <c r="B372" s="25"/>
      <c r="C372" s="154" t="s">
        <v>865</v>
      </c>
      <c r="D372" s="155"/>
      <c r="E372" s="156"/>
      <c r="F372" s="26"/>
      <c r="G372" s="26"/>
      <c r="H372" s="26"/>
      <c r="I372" s="27"/>
      <c r="J372" s="6"/>
      <c r="K372" s="26"/>
      <c r="L372" s="24"/>
      <c r="M372" s="24">
        <v>1</v>
      </c>
      <c r="N372" s="24"/>
      <c r="O372" s="24" t="s">
        <v>562</v>
      </c>
      <c r="P372" s="47"/>
      <c r="Q372" s="47"/>
      <c r="R372" s="47"/>
    </row>
    <row r="373" spans="1:18" ht="26.25">
      <c r="A373" s="28" t="s">
        <v>427</v>
      </c>
      <c r="B373" s="29">
        <v>214</v>
      </c>
      <c r="C373" s="180" t="s">
        <v>414</v>
      </c>
      <c r="D373" s="181"/>
      <c r="E373" s="182"/>
      <c r="F373" s="30">
        <v>1700</v>
      </c>
      <c r="G373" s="30">
        <v>1000</v>
      </c>
      <c r="H373" s="30">
        <v>1100</v>
      </c>
      <c r="I373" s="31">
        <f>SUM(F373/1000*G373/1000*(H373-150)/1000)</f>
        <v>1.615</v>
      </c>
      <c r="J373" s="32">
        <v>30</v>
      </c>
      <c r="K373" s="30"/>
      <c r="L373" s="28"/>
      <c r="M373" s="28">
        <v>1</v>
      </c>
      <c r="N373" s="28"/>
      <c r="O373" s="28" t="s">
        <v>562</v>
      </c>
      <c r="P373" s="47"/>
      <c r="Q373" s="47"/>
      <c r="R373" s="47"/>
    </row>
    <row r="374" spans="1:18">
      <c r="A374" s="24" t="s">
        <v>428</v>
      </c>
      <c r="B374" s="25"/>
      <c r="C374" s="154" t="s">
        <v>94</v>
      </c>
      <c r="D374" s="155"/>
      <c r="E374" s="156"/>
      <c r="F374" s="26"/>
      <c r="G374" s="26"/>
      <c r="H374" s="26"/>
      <c r="I374" s="27"/>
      <c r="J374" s="6"/>
      <c r="K374" s="26"/>
      <c r="L374" s="24"/>
      <c r="M374" s="24">
        <v>1</v>
      </c>
      <c r="N374" s="24"/>
      <c r="O374" s="24" t="s">
        <v>562</v>
      </c>
      <c r="P374" s="47"/>
      <c r="Q374" s="47"/>
      <c r="R374" s="47"/>
    </row>
    <row r="375" spans="1:18">
      <c r="A375" s="24" t="s">
        <v>429</v>
      </c>
      <c r="B375" s="25"/>
      <c r="C375" s="154" t="s">
        <v>95</v>
      </c>
      <c r="D375" s="155"/>
      <c r="E375" s="156"/>
      <c r="F375" s="26"/>
      <c r="G375" s="26"/>
      <c r="H375" s="26"/>
      <c r="I375" s="27"/>
      <c r="J375" s="6"/>
      <c r="K375" s="26"/>
      <c r="L375" s="24"/>
      <c r="M375" s="24">
        <v>2</v>
      </c>
      <c r="N375" s="24"/>
      <c r="O375" s="24" t="s">
        <v>562</v>
      </c>
      <c r="P375" s="47"/>
      <c r="Q375" s="47"/>
      <c r="R375" s="47"/>
    </row>
    <row r="376" spans="1:18">
      <c r="A376" s="24" t="s">
        <v>430</v>
      </c>
      <c r="B376" s="25"/>
      <c r="C376" s="154" t="s">
        <v>10</v>
      </c>
      <c r="D376" s="155"/>
      <c r="E376" s="156"/>
      <c r="F376" s="26"/>
      <c r="G376" s="26"/>
      <c r="H376" s="26"/>
      <c r="I376" s="27"/>
      <c r="J376" s="6"/>
      <c r="K376" s="26"/>
      <c r="L376" s="24"/>
      <c r="M376" s="24">
        <v>1</v>
      </c>
      <c r="N376" s="24"/>
      <c r="O376" s="24" t="s">
        <v>562</v>
      </c>
      <c r="P376" s="47"/>
      <c r="Q376" s="47"/>
      <c r="R376" s="47"/>
    </row>
    <row r="377" spans="1:18">
      <c r="A377" s="24" t="s">
        <v>431</v>
      </c>
      <c r="B377" s="25"/>
      <c r="C377" s="154" t="s">
        <v>96</v>
      </c>
      <c r="D377" s="155"/>
      <c r="E377" s="156"/>
      <c r="F377" s="26"/>
      <c r="G377" s="26"/>
      <c r="H377" s="26"/>
      <c r="I377" s="27"/>
      <c r="J377" s="6"/>
      <c r="K377" s="26"/>
      <c r="L377" s="24"/>
      <c r="M377" s="24">
        <v>1</v>
      </c>
      <c r="N377" s="24"/>
      <c r="O377" s="24" t="s">
        <v>562</v>
      </c>
      <c r="P377" s="47"/>
      <c r="Q377" s="47"/>
      <c r="R377" s="47"/>
    </row>
    <row r="378" spans="1:18">
      <c r="A378" s="24" t="s">
        <v>432</v>
      </c>
      <c r="B378" s="25"/>
      <c r="C378" s="154" t="s">
        <v>44</v>
      </c>
      <c r="D378" s="155"/>
      <c r="E378" s="156"/>
      <c r="F378" s="26"/>
      <c r="G378" s="26"/>
      <c r="H378" s="26"/>
      <c r="I378" s="27"/>
      <c r="J378" s="6"/>
      <c r="K378" s="26"/>
      <c r="L378" s="24"/>
      <c r="M378" s="24">
        <v>8</v>
      </c>
      <c r="N378" s="24"/>
      <c r="O378" s="24" t="s">
        <v>562</v>
      </c>
      <c r="P378" s="47"/>
      <c r="Q378" s="47"/>
      <c r="R378" s="47"/>
    </row>
    <row r="379" spans="1:18">
      <c r="A379" s="24" t="s">
        <v>433</v>
      </c>
      <c r="B379" s="25"/>
      <c r="C379" s="154" t="s">
        <v>101</v>
      </c>
      <c r="D379" s="155"/>
      <c r="E379" s="156"/>
      <c r="F379" s="26"/>
      <c r="G379" s="26"/>
      <c r="H379" s="26"/>
      <c r="I379" s="27"/>
      <c r="J379" s="6"/>
      <c r="K379" s="26"/>
      <c r="L379" s="24"/>
      <c r="M379" s="24">
        <v>1</v>
      </c>
      <c r="N379" s="24"/>
      <c r="O379" s="24" t="s">
        <v>562</v>
      </c>
      <c r="P379" s="47"/>
      <c r="Q379" s="47"/>
      <c r="R379" s="47"/>
    </row>
    <row r="380" spans="1:18">
      <c r="A380" s="24" t="s">
        <v>434</v>
      </c>
      <c r="B380" s="25"/>
      <c r="C380" s="154" t="s">
        <v>102</v>
      </c>
      <c r="D380" s="155"/>
      <c r="E380" s="156"/>
      <c r="F380" s="26"/>
      <c r="G380" s="26"/>
      <c r="H380" s="26"/>
      <c r="I380" s="27"/>
      <c r="J380" s="6"/>
      <c r="K380" s="26"/>
      <c r="L380" s="24"/>
      <c r="M380" s="24">
        <v>2</v>
      </c>
      <c r="N380" s="24"/>
      <c r="O380" s="24" t="s">
        <v>562</v>
      </c>
      <c r="P380" s="47"/>
      <c r="Q380" s="47"/>
      <c r="R380" s="47"/>
    </row>
    <row r="381" spans="1:18">
      <c r="A381" s="24" t="s">
        <v>435</v>
      </c>
      <c r="B381" s="25"/>
      <c r="C381" s="154" t="s">
        <v>103</v>
      </c>
      <c r="D381" s="155"/>
      <c r="E381" s="156"/>
      <c r="F381" s="26"/>
      <c r="G381" s="26"/>
      <c r="H381" s="26"/>
      <c r="I381" s="27"/>
      <c r="J381" s="6"/>
      <c r="K381" s="26"/>
      <c r="L381" s="24"/>
      <c r="M381" s="24">
        <v>1</v>
      </c>
      <c r="N381" s="24"/>
      <c r="O381" s="24" t="s">
        <v>562</v>
      </c>
      <c r="P381" s="47"/>
      <c r="Q381" s="47"/>
      <c r="R381" s="47"/>
    </row>
    <row r="382" spans="1:18" ht="15.75" customHeight="1">
      <c r="A382" s="24" t="s">
        <v>436</v>
      </c>
      <c r="B382" s="25"/>
      <c r="C382" s="154" t="s">
        <v>104</v>
      </c>
      <c r="D382" s="155"/>
      <c r="E382" s="156"/>
      <c r="F382" s="26"/>
      <c r="G382" s="26"/>
      <c r="H382" s="26"/>
      <c r="I382" s="27"/>
      <c r="J382" s="6"/>
      <c r="K382" s="26"/>
      <c r="L382" s="24"/>
      <c r="M382" s="24">
        <v>2</v>
      </c>
      <c r="N382" s="24"/>
      <c r="O382" s="24" t="s">
        <v>562</v>
      </c>
      <c r="P382" s="47"/>
      <c r="Q382" s="47"/>
      <c r="R382" s="47"/>
    </row>
    <row r="383" spans="1:18">
      <c r="A383" s="24" t="s">
        <v>437</v>
      </c>
      <c r="B383" s="25"/>
      <c r="C383" s="154" t="s">
        <v>188</v>
      </c>
      <c r="D383" s="155"/>
      <c r="E383" s="156"/>
      <c r="F383" s="26"/>
      <c r="G383" s="26"/>
      <c r="H383" s="26"/>
      <c r="I383" s="27"/>
      <c r="J383" s="6"/>
      <c r="K383" s="26"/>
      <c r="L383" s="24"/>
      <c r="M383" s="24">
        <v>1</v>
      </c>
      <c r="N383" s="24"/>
      <c r="O383" s="24" t="s">
        <v>562</v>
      </c>
      <c r="P383" s="47"/>
      <c r="Q383" s="47"/>
      <c r="R383" s="47"/>
    </row>
    <row r="384" spans="1:18">
      <c r="A384" s="24" t="s">
        <v>438</v>
      </c>
      <c r="B384" s="25"/>
      <c r="C384" s="154" t="s">
        <v>131</v>
      </c>
      <c r="D384" s="155"/>
      <c r="E384" s="156"/>
      <c r="F384" s="26"/>
      <c r="G384" s="26"/>
      <c r="H384" s="26"/>
      <c r="I384" s="27"/>
      <c r="J384" s="6"/>
      <c r="K384" s="26"/>
      <c r="L384" s="24"/>
      <c r="M384" s="24">
        <v>1</v>
      </c>
      <c r="N384" s="24"/>
      <c r="O384" s="24" t="s">
        <v>562</v>
      </c>
      <c r="P384" s="47"/>
      <c r="Q384" s="47"/>
      <c r="R384" s="47"/>
    </row>
    <row r="385" spans="1:18" ht="15" customHeight="1">
      <c r="A385" s="24" t="s">
        <v>439</v>
      </c>
      <c r="B385" s="25"/>
      <c r="C385" s="154" t="s">
        <v>339</v>
      </c>
      <c r="D385" s="155"/>
      <c r="E385" s="156"/>
      <c r="F385" s="26"/>
      <c r="G385" s="26"/>
      <c r="H385" s="26"/>
      <c r="I385" s="27"/>
      <c r="J385" s="6"/>
      <c r="K385" s="26"/>
      <c r="L385" s="24"/>
      <c r="M385" s="24">
        <v>1</v>
      </c>
      <c r="N385" s="24"/>
      <c r="O385" s="24" t="s">
        <v>562</v>
      </c>
      <c r="P385" s="47"/>
      <c r="Q385" s="47"/>
      <c r="R385" s="47"/>
    </row>
    <row r="386" spans="1:18" ht="15" customHeight="1">
      <c r="A386" s="24" t="s">
        <v>914</v>
      </c>
      <c r="B386" s="25"/>
      <c r="C386" s="149" t="s">
        <v>865</v>
      </c>
      <c r="D386" s="150"/>
      <c r="E386" s="151"/>
      <c r="F386" s="26"/>
      <c r="G386" s="26"/>
      <c r="H386" s="26"/>
      <c r="I386" s="27"/>
      <c r="J386" s="6"/>
      <c r="K386" s="26"/>
      <c r="L386" s="24"/>
      <c r="M386" s="24">
        <v>1</v>
      </c>
      <c r="N386" s="24"/>
      <c r="O386" s="24" t="s">
        <v>562</v>
      </c>
      <c r="P386" s="47"/>
      <c r="Q386" s="47"/>
      <c r="R386" s="47"/>
    </row>
    <row r="387" spans="1:18" ht="27" customHeight="1">
      <c r="A387" s="24" t="s">
        <v>915</v>
      </c>
      <c r="B387" s="25"/>
      <c r="C387" s="154" t="s">
        <v>846</v>
      </c>
      <c r="D387" s="155"/>
      <c r="E387" s="156"/>
      <c r="F387" s="26"/>
      <c r="G387" s="26"/>
      <c r="H387" s="26"/>
      <c r="I387" s="27"/>
      <c r="J387" s="6"/>
      <c r="K387" s="26"/>
      <c r="L387" s="24"/>
      <c r="M387" s="24">
        <v>1</v>
      </c>
      <c r="N387" s="24"/>
      <c r="O387" s="24" t="s">
        <v>562</v>
      </c>
      <c r="P387" s="47"/>
      <c r="Q387" s="47"/>
      <c r="R387" s="47"/>
    </row>
    <row r="388" spans="1:18" ht="26.25">
      <c r="A388" s="28" t="s">
        <v>440</v>
      </c>
      <c r="B388" s="29">
        <v>215</v>
      </c>
      <c r="C388" s="180" t="s">
        <v>442</v>
      </c>
      <c r="D388" s="181"/>
      <c r="E388" s="182"/>
      <c r="F388" s="30">
        <v>1700</v>
      </c>
      <c r="G388" s="30">
        <v>1000</v>
      </c>
      <c r="H388" s="30">
        <v>1100</v>
      </c>
      <c r="I388" s="31">
        <f>SUM(F388/1000*G388/1000*(H388-150)/1000)</f>
        <v>1.615</v>
      </c>
      <c r="J388" s="32">
        <v>30</v>
      </c>
      <c r="K388" s="30"/>
      <c r="L388" s="28"/>
      <c r="M388" s="28">
        <v>1</v>
      </c>
      <c r="N388" s="28"/>
      <c r="O388" s="28" t="s">
        <v>562</v>
      </c>
      <c r="P388" s="47"/>
      <c r="Q388" s="47"/>
      <c r="R388" s="47"/>
    </row>
    <row r="389" spans="1:18">
      <c r="A389" s="24" t="s">
        <v>441</v>
      </c>
      <c r="B389" s="25"/>
      <c r="C389" s="154" t="s">
        <v>94</v>
      </c>
      <c r="D389" s="155"/>
      <c r="E389" s="156"/>
      <c r="F389" s="26"/>
      <c r="G389" s="26"/>
      <c r="H389" s="26"/>
      <c r="I389" s="27"/>
      <c r="J389" s="6"/>
      <c r="K389" s="26"/>
      <c r="L389" s="24"/>
      <c r="M389" s="24">
        <v>1</v>
      </c>
      <c r="N389" s="24"/>
      <c r="O389" s="24" t="s">
        <v>562</v>
      </c>
      <c r="P389" s="47"/>
      <c r="Q389" s="47"/>
      <c r="R389" s="47"/>
    </row>
    <row r="390" spans="1:18">
      <c r="A390" s="24" t="s">
        <v>443</v>
      </c>
      <c r="B390" s="25"/>
      <c r="C390" s="154" t="s">
        <v>95</v>
      </c>
      <c r="D390" s="155"/>
      <c r="E390" s="156"/>
      <c r="F390" s="26"/>
      <c r="G390" s="26"/>
      <c r="H390" s="26"/>
      <c r="I390" s="27"/>
      <c r="J390" s="6"/>
      <c r="K390" s="26"/>
      <c r="L390" s="24"/>
      <c r="M390" s="24">
        <v>2</v>
      </c>
      <c r="N390" s="24"/>
      <c r="O390" s="24" t="s">
        <v>562</v>
      </c>
      <c r="P390" s="47"/>
      <c r="Q390" s="47"/>
      <c r="R390" s="47"/>
    </row>
    <row r="391" spans="1:18">
      <c r="A391" s="24" t="s">
        <v>444</v>
      </c>
      <c r="B391" s="25"/>
      <c r="C391" s="154" t="s">
        <v>10</v>
      </c>
      <c r="D391" s="155"/>
      <c r="E391" s="156"/>
      <c r="F391" s="26"/>
      <c r="G391" s="26"/>
      <c r="H391" s="26"/>
      <c r="I391" s="27"/>
      <c r="J391" s="6"/>
      <c r="K391" s="26"/>
      <c r="L391" s="24"/>
      <c r="M391" s="24">
        <v>1</v>
      </c>
      <c r="N391" s="24"/>
      <c r="O391" s="24" t="s">
        <v>562</v>
      </c>
      <c r="P391" s="47"/>
      <c r="Q391" s="47"/>
      <c r="R391" s="47"/>
    </row>
    <row r="392" spans="1:18">
      <c r="A392" s="24" t="s">
        <v>445</v>
      </c>
      <c r="B392" s="25"/>
      <c r="C392" s="154" t="s">
        <v>96</v>
      </c>
      <c r="D392" s="155"/>
      <c r="E392" s="156"/>
      <c r="F392" s="26"/>
      <c r="G392" s="26"/>
      <c r="H392" s="26"/>
      <c r="I392" s="27"/>
      <c r="J392" s="6"/>
      <c r="K392" s="26"/>
      <c r="L392" s="24"/>
      <c r="M392" s="24">
        <v>1</v>
      </c>
      <c r="N392" s="24"/>
      <c r="O392" s="24" t="s">
        <v>562</v>
      </c>
      <c r="P392" s="47"/>
      <c r="Q392" s="47"/>
      <c r="R392" s="47"/>
    </row>
    <row r="393" spans="1:18">
      <c r="A393" s="24" t="s">
        <v>446</v>
      </c>
      <c r="B393" s="25"/>
      <c r="C393" s="154" t="s">
        <v>44</v>
      </c>
      <c r="D393" s="155"/>
      <c r="E393" s="156"/>
      <c r="F393" s="26"/>
      <c r="G393" s="26"/>
      <c r="H393" s="26"/>
      <c r="I393" s="27"/>
      <c r="J393" s="6"/>
      <c r="K393" s="26"/>
      <c r="L393" s="24"/>
      <c r="M393" s="24">
        <v>8</v>
      </c>
      <c r="N393" s="24"/>
      <c r="O393" s="24" t="s">
        <v>562</v>
      </c>
      <c r="P393" s="47"/>
      <c r="Q393" s="47"/>
      <c r="R393" s="47"/>
    </row>
    <row r="394" spans="1:18">
      <c r="A394" s="24" t="s">
        <v>447</v>
      </c>
      <c r="B394" s="25"/>
      <c r="C394" s="154" t="s">
        <v>101</v>
      </c>
      <c r="D394" s="155"/>
      <c r="E394" s="156"/>
      <c r="F394" s="26"/>
      <c r="G394" s="26"/>
      <c r="H394" s="26"/>
      <c r="I394" s="27"/>
      <c r="J394" s="6"/>
      <c r="K394" s="26"/>
      <c r="L394" s="24"/>
      <c r="M394" s="24">
        <v>1</v>
      </c>
      <c r="N394" s="24"/>
      <c r="O394" s="24" t="s">
        <v>562</v>
      </c>
      <c r="P394" s="47"/>
      <c r="Q394" s="47"/>
      <c r="R394" s="47"/>
    </row>
    <row r="395" spans="1:18">
      <c r="A395" s="24" t="s">
        <v>448</v>
      </c>
      <c r="B395" s="25"/>
      <c r="C395" s="149" t="s">
        <v>866</v>
      </c>
      <c r="D395" s="150"/>
      <c r="E395" s="151"/>
      <c r="F395" s="26"/>
      <c r="G395" s="26"/>
      <c r="H395" s="26"/>
      <c r="I395" s="27"/>
      <c r="J395" s="6"/>
      <c r="K395" s="26"/>
      <c r="L395" s="24"/>
      <c r="M395" s="24">
        <v>1</v>
      </c>
      <c r="N395" s="24"/>
      <c r="O395" s="24" t="s">
        <v>562</v>
      </c>
      <c r="P395" s="47"/>
      <c r="Q395" s="47"/>
      <c r="R395" s="47"/>
    </row>
    <row r="396" spans="1:18">
      <c r="A396" s="24" t="s">
        <v>449</v>
      </c>
      <c r="B396" s="25"/>
      <c r="C396" s="149" t="s">
        <v>105</v>
      </c>
      <c r="D396" s="150"/>
      <c r="E396" s="151"/>
      <c r="F396" s="26"/>
      <c r="G396" s="26"/>
      <c r="H396" s="26"/>
      <c r="I396" s="27"/>
      <c r="J396" s="6"/>
      <c r="K396" s="26"/>
      <c r="L396" s="24"/>
      <c r="M396" s="24" t="s">
        <v>911</v>
      </c>
      <c r="N396" s="24"/>
      <c r="O396" s="24" t="s">
        <v>562</v>
      </c>
      <c r="P396" s="47"/>
      <c r="Q396" s="47"/>
      <c r="R396" s="47"/>
    </row>
    <row r="397" spans="1:18">
      <c r="A397" s="24" t="s">
        <v>450</v>
      </c>
      <c r="B397" s="25"/>
      <c r="C397" s="149" t="s">
        <v>867</v>
      </c>
      <c r="D397" s="150"/>
      <c r="E397" s="151"/>
      <c r="F397" s="26"/>
      <c r="G397" s="26"/>
      <c r="H397" s="26"/>
      <c r="I397" s="27"/>
      <c r="J397" s="6"/>
      <c r="K397" s="26"/>
      <c r="L397" s="24"/>
      <c r="M397" s="24" t="s">
        <v>912</v>
      </c>
      <c r="N397" s="24"/>
      <c r="O397" s="24" t="s">
        <v>562</v>
      </c>
      <c r="P397" s="47"/>
      <c r="Q397" s="47"/>
      <c r="R397" s="47"/>
    </row>
    <row r="398" spans="1:18">
      <c r="A398" s="24" t="s">
        <v>451</v>
      </c>
      <c r="B398" s="25"/>
      <c r="C398" s="149" t="s">
        <v>868</v>
      </c>
      <c r="D398" s="150"/>
      <c r="E398" s="151"/>
      <c r="F398" s="26"/>
      <c r="G398" s="26"/>
      <c r="H398" s="26"/>
      <c r="I398" s="27"/>
      <c r="J398" s="6"/>
      <c r="K398" s="26"/>
      <c r="L398" s="24"/>
      <c r="M398" s="24" t="s">
        <v>912</v>
      </c>
      <c r="N398" s="24"/>
      <c r="O398" s="24" t="s">
        <v>562</v>
      </c>
      <c r="P398" s="47"/>
      <c r="Q398" s="47"/>
      <c r="R398" s="47"/>
    </row>
    <row r="399" spans="1:18">
      <c r="A399" s="24" t="s">
        <v>899</v>
      </c>
      <c r="B399" s="25"/>
      <c r="C399" s="149" t="s">
        <v>869</v>
      </c>
      <c r="D399" s="150"/>
      <c r="E399" s="151"/>
      <c r="F399" s="26"/>
      <c r="G399" s="26"/>
      <c r="H399" s="26"/>
      <c r="I399" s="27"/>
      <c r="J399" s="6"/>
      <c r="K399" s="26"/>
      <c r="L399" s="24"/>
      <c r="M399" s="24">
        <v>1</v>
      </c>
      <c r="N399" s="24"/>
      <c r="O399" s="24" t="s">
        <v>562</v>
      </c>
      <c r="P399" s="47"/>
      <c r="Q399" s="47"/>
      <c r="R399" s="47"/>
    </row>
    <row r="400" spans="1:18">
      <c r="A400" s="24" t="s">
        <v>900</v>
      </c>
      <c r="B400" s="25"/>
      <c r="C400" s="154" t="s">
        <v>102</v>
      </c>
      <c r="D400" s="155"/>
      <c r="E400" s="156"/>
      <c r="F400" s="26"/>
      <c r="G400" s="26"/>
      <c r="H400" s="26"/>
      <c r="I400" s="27"/>
      <c r="J400" s="6"/>
      <c r="K400" s="26"/>
      <c r="L400" s="24"/>
      <c r="M400" s="24">
        <v>2</v>
      </c>
      <c r="N400" s="24"/>
      <c r="O400" s="24" t="s">
        <v>562</v>
      </c>
      <c r="P400" s="47"/>
      <c r="Q400" s="47"/>
      <c r="R400" s="47"/>
    </row>
    <row r="401" spans="1:18">
      <c r="A401" s="24" t="s">
        <v>901</v>
      </c>
      <c r="B401" s="25"/>
      <c r="C401" s="154" t="s">
        <v>103</v>
      </c>
      <c r="D401" s="155"/>
      <c r="E401" s="156"/>
      <c r="F401" s="26"/>
      <c r="G401" s="26"/>
      <c r="H401" s="26"/>
      <c r="I401" s="27"/>
      <c r="J401" s="6"/>
      <c r="K401" s="26"/>
      <c r="L401" s="24"/>
      <c r="M401" s="24">
        <v>1</v>
      </c>
      <c r="N401" s="24"/>
      <c r="O401" s="24" t="s">
        <v>562</v>
      </c>
      <c r="P401" s="47"/>
      <c r="Q401" s="47"/>
      <c r="R401" s="47"/>
    </row>
    <row r="402" spans="1:18" ht="15.75" customHeight="1">
      <c r="A402" s="24" t="s">
        <v>902</v>
      </c>
      <c r="B402" s="25"/>
      <c r="C402" s="154" t="s">
        <v>104</v>
      </c>
      <c r="D402" s="155"/>
      <c r="E402" s="156"/>
      <c r="F402" s="26"/>
      <c r="G402" s="26"/>
      <c r="H402" s="26"/>
      <c r="I402" s="27"/>
      <c r="J402" s="6"/>
      <c r="K402" s="26"/>
      <c r="L402" s="24"/>
      <c r="M402" s="24">
        <v>2</v>
      </c>
      <c r="N402" s="24"/>
      <c r="O402" s="24" t="s">
        <v>562</v>
      </c>
      <c r="P402" s="47"/>
      <c r="Q402" s="47"/>
      <c r="R402" s="47"/>
    </row>
    <row r="403" spans="1:18">
      <c r="A403" s="24" t="s">
        <v>903</v>
      </c>
      <c r="B403" s="25"/>
      <c r="C403" s="154" t="s">
        <v>188</v>
      </c>
      <c r="D403" s="155"/>
      <c r="E403" s="156"/>
      <c r="F403" s="26"/>
      <c r="G403" s="26"/>
      <c r="H403" s="26"/>
      <c r="I403" s="27"/>
      <c r="J403" s="6"/>
      <c r="K403" s="26"/>
      <c r="L403" s="24"/>
      <c r="M403" s="24">
        <v>1</v>
      </c>
      <c r="N403" s="24"/>
      <c r="O403" s="24" t="s">
        <v>562</v>
      </c>
      <c r="P403" s="47"/>
      <c r="Q403" s="47"/>
      <c r="R403" s="47"/>
    </row>
    <row r="404" spans="1:18" ht="27" customHeight="1">
      <c r="A404" s="24" t="s">
        <v>904</v>
      </c>
      <c r="B404" s="25"/>
      <c r="C404" s="154" t="s">
        <v>846</v>
      </c>
      <c r="D404" s="155"/>
      <c r="E404" s="156"/>
      <c r="F404" s="26"/>
      <c r="G404" s="26"/>
      <c r="H404" s="26"/>
      <c r="I404" s="27"/>
      <c r="J404" s="6"/>
      <c r="K404" s="26"/>
      <c r="L404" s="24"/>
      <c r="M404" s="24">
        <v>1</v>
      </c>
      <c r="N404" s="24"/>
      <c r="O404" s="24" t="s">
        <v>562</v>
      </c>
      <c r="P404" s="47"/>
      <c r="Q404" s="47"/>
      <c r="R404" s="47"/>
    </row>
    <row r="405" spans="1:18" ht="26.25">
      <c r="A405" s="28" t="s">
        <v>452</v>
      </c>
      <c r="B405" s="29">
        <v>216</v>
      </c>
      <c r="C405" s="180" t="s">
        <v>442</v>
      </c>
      <c r="D405" s="181"/>
      <c r="E405" s="182"/>
      <c r="F405" s="30">
        <v>1700</v>
      </c>
      <c r="G405" s="30">
        <v>1000</v>
      </c>
      <c r="H405" s="30">
        <v>1100</v>
      </c>
      <c r="I405" s="31">
        <f>SUM(F405/1000*G405/1000*(H405-150)/1000)</f>
        <v>1.615</v>
      </c>
      <c r="J405" s="32">
        <v>30</v>
      </c>
      <c r="K405" s="30"/>
      <c r="L405" s="28"/>
      <c r="M405" s="28">
        <v>1</v>
      </c>
      <c r="N405" s="28"/>
      <c r="O405" s="28" t="s">
        <v>562</v>
      </c>
      <c r="P405" s="47"/>
      <c r="Q405" s="47"/>
      <c r="R405" s="47"/>
    </row>
    <row r="406" spans="1:18">
      <c r="A406" s="24" t="s">
        <v>453</v>
      </c>
      <c r="B406" s="25"/>
      <c r="C406" s="154" t="s">
        <v>94</v>
      </c>
      <c r="D406" s="155"/>
      <c r="E406" s="156"/>
      <c r="F406" s="26"/>
      <c r="G406" s="26"/>
      <c r="H406" s="26"/>
      <c r="I406" s="27"/>
      <c r="J406" s="6"/>
      <c r="K406" s="26"/>
      <c r="L406" s="24"/>
      <c r="M406" s="24">
        <v>1</v>
      </c>
      <c r="N406" s="24"/>
      <c r="O406" s="24" t="s">
        <v>562</v>
      </c>
      <c r="P406" s="47"/>
      <c r="Q406" s="47"/>
      <c r="R406" s="47"/>
    </row>
    <row r="407" spans="1:18">
      <c r="A407" s="24" t="s">
        <v>454</v>
      </c>
      <c r="B407" s="25"/>
      <c r="C407" s="154" t="s">
        <v>95</v>
      </c>
      <c r="D407" s="155"/>
      <c r="E407" s="156"/>
      <c r="F407" s="26"/>
      <c r="G407" s="26"/>
      <c r="H407" s="26"/>
      <c r="I407" s="27"/>
      <c r="J407" s="6"/>
      <c r="K407" s="26"/>
      <c r="L407" s="24"/>
      <c r="M407" s="24">
        <v>2</v>
      </c>
      <c r="N407" s="24"/>
      <c r="O407" s="24" t="s">
        <v>562</v>
      </c>
      <c r="P407" s="47"/>
      <c r="Q407" s="47"/>
      <c r="R407" s="47"/>
    </row>
    <row r="408" spans="1:18">
      <c r="A408" s="24" t="s">
        <v>455</v>
      </c>
      <c r="B408" s="25"/>
      <c r="C408" s="154" t="s">
        <v>10</v>
      </c>
      <c r="D408" s="155"/>
      <c r="E408" s="156"/>
      <c r="F408" s="26"/>
      <c r="G408" s="26"/>
      <c r="H408" s="26"/>
      <c r="I408" s="27"/>
      <c r="J408" s="6"/>
      <c r="K408" s="26"/>
      <c r="L408" s="24"/>
      <c r="M408" s="24">
        <v>1</v>
      </c>
      <c r="N408" s="24"/>
      <c r="O408" s="24" t="s">
        <v>562</v>
      </c>
      <c r="P408" s="47"/>
      <c r="Q408" s="47"/>
      <c r="R408" s="47"/>
    </row>
    <row r="409" spans="1:18">
      <c r="A409" s="24" t="s">
        <v>456</v>
      </c>
      <c r="B409" s="25"/>
      <c r="C409" s="154" t="s">
        <v>96</v>
      </c>
      <c r="D409" s="155"/>
      <c r="E409" s="156"/>
      <c r="F409" s="26"/>
      <c r="G409" s="26"/>
      <c r="H409" s="26"/>
      <c r="I409" s="27"/>
      <c r="J409" s="6"/>
      <c r="K409" s="26"/>
      <c r="L409" s="24"/>
      <c r="M409" s="24">
        <v>1</v>
      </c>
      <c r="N409" s="24"/>
      <c r="O409" s="24" t="s">
        <v>562</v>
      </c>
      <c r="P409" s="47"/>
      <c r="Q409" s="47"/>
      <c r="R409" s="47"/>
    </row>
    <row r="410" spans="1:18">
      <c r="A410" s="24" t="s">
        <v>457</v>
      </c>
      <c r="B410" s="25"/>
      <c r="C410" s="154" t="s">
        <v>44</v>
      </c>
      <c r="D410" s="155"/>
      <c r="E410" s="156"/>
      <c r="F410" s="26"/>
      <c r="G410" s="26"/>
      <c r="H410" s="26"/>
      <c r="I410" s="27"/>
      <c r="J410" s="6"/>
      <c r="K410" s="26"/>
      <c r="L410" s="24"/>
      <c r="M410" s="24">
        <v>8</v>
      </c>
      <c r="N410" s="24"/>
      <c r="O410" s="24" t="s">
        <v>562</v>
      </c>
      <c r="P410" s="47"/>
      <c r="Q410" s="47"/>
      <c r="R410" s="47"/>
    </row>
    <row r="411" spans="1:18">
      <c r="A411" s="24" t="s">
        <v>458</v>
      </c>
      <c r="B411" s="25"/>
      <c r="C411" s="154" t="s">
        <v>101</v>
      </c>
      <c r="D411" s="155"/>
      <c r="E411" s="156"/>
      <c r="F411" s="26"/>
      <c r="G411" s="26"/>
      <c r="H411" s="26"/>
      <c r="I411" s="27"/>
      <c r="J411" s="6"/>
      <c r="K411" s="26"/>
      <c r="L411" s="24"/>
      <c r="M411" s="24">
        <v>1</v>
      </c>
      <c r="N411" s="24"/>
      <c r="O411" s="24" t="s">
        <v>562</v>
      </c>
      <c r="P411" s="47"/>
      <c r="Q411" s="47"/>
      <c r="R411" s="47"/>
    </row>
    <row r="412" spans="1:18">
      <c r="A412" s="24" t="s">
        <v>459</v>
      </c>
      <c r="B412" s="25"/>
      <c r="C412" s="149" t="s">
        <v>866</v>
      </c>
      <c r="D412" s="150"/>
      <c r="E412" s="151"/>
      <c r="F412" s="26"/>
      <c r="G412" s="26"/>
      <c r="H412" s="26"/>
      <c r="I412" s="27"/>
      <c r="J412" s="6"/>
      <c r="K412" s="26"/>
      <c r="L412" s="24"/>
      <c r="M412" s="24">
        <v>1</v>
      </c>
      <c r="N412" s="24"/>
      <c r="O412" s="24" t="s">
        <v>562</v>
      </c>
      <c r="P412" s="47"/>
      <c r="Q412" s="47"/>
      <c r="R412" s="47"/>
    </row>
    <row r="413" spans="1:18">
      <c r="A413" s="24" t="s">
        <v>460</v>
      </c>
      <c r="B413" s="25"/>
      <c r="C413" s="149" t="s">
        <v>105</v>
      </c>
      <c r="D413" s="150"/>
      <c r="E413" s="151"/>
      <c r="F413" s="26"/>
      <c r="G413" s="26"/>
      <c r="H413" s="26"/>
      <c r="I413" s="27"/>
      <c r="J413" s="6"/>
      <c r="K413" s="26"/>
      <c r="L413" s="24"/>
      <c r="M413" s="24" t="s">
        <v>911</v>
      </c>
      <c r="N413" s="24"/>
      <c r="O413" s="24" t="s">
        <v>562</v>
      </c>
      <c r="P413" s="47"/>
      <c r="Q413" s="47"/>
      <c r="R413" s="47"/>
    </row>
    <row r="414" spans="1:18">
      <c r="A414" s="24" t="s">
        <v>461</v>
      </c>
      <c r="B414" s="25"/>
      <c r="C414" s="149" t="s">
        <v>867</v>
      </c>
      <c r="D414" s="150"/>
      <c r="E414" s="151"/>
      <c r="F414" s="26"/>
      <c r="G414" s="26"/>
      <c r="H414" s="26"/>
      <c r="I414" s="27"/>
      <c r="J414" s="6"/>
      <c r="K414" s="26"/>
      <c r="L414" s="24"/>
      <c r="M414" s="24" t="s">
        <v>912</v>
      </c>
      <c r="N414" s="24"/>
      <c r="O414" s="24" t="s">
        <v>562</v>
      </c>
      <c r="P414" s="47"/>
      <c r="Q414" s="47"/>
      <c r="R414" s="47"/>
    </row>
    <row r="415" spans="1:18">
      <c r="A415" s="24" t="s">
        <v>462</v>
      </c>
      <c r="B415" s="25"/>
      <c r="C415" s="149" t="s">
        <v>868</v>
      </c>
      <c r="D415" s="150"/>
      <c r="E415" s="151"/>
      <c r="F415" s="26"/>
      <c r="G415" s="26"/>
      <c r="H415" s="26"/>
      <c r="I415" s="27"/>
      <c r="J415" s="6"/>
      <c r="K415" s="26"/>
      <c r="L415" s="24"/>
      <c r="M415" s="24" t="s">
        <v>912</v>
      </c>
      <c r="N415" s="24"/>
      <c r="O415" s="24" t="s">
        <v>562</v>
      </c>
      <c r="P415" s="47"/>
      <c r="Q415" s="47"/>
      <c r="R415" s="47"/>
    </row>
    <row r="416" spans="1:18">
      <c r="A416" s="24" t="s">
        <v>905</v>
      </c>
      <c r="B416" s="25"/>
      <c r="C416" s="149" t="s">
        <v>869</v>
      </c>
      <c r="D416" s="150"/>
      <c r="E416" s="151"/>
      <c r="F416" s="26"/>
      <c r="G416" s="26"/>
      <c r="H416" s="26"/>
      <c r="I416" s="27"/>
      <c r="J416" s="6"/>
      <c r="K416" s="26"/>
      <c r="L416" s="24"/>
      <c r="M416" s="24">
        <v>1</v>
      </c>
      <c r="N416" s="24"/>
      <c r="O416" s="24" t="s">
        <v>562</v>
      </c>
      <c r="P416" s="47"/>
      <c r="Q416" s="47"/>
      <c r="R416" s="47"/>
    </row>
    <row r="417" spans="1:18">
      <c r="A417" s="24" t="s">
        <v>906</v>
      </c>
      <c r="B417" s="25"/>
      <c r="C417" s="149" t="s">
        <v>102</v>
      </c>
      <c r="D417" s="150"/>
      <c r="E417" s="151"/>
      <c r="F417" s="26"/>
      <c r="G417" s="26"/>
      <c r="H417" s="26"/>
      <c r="I417" s="27"/>
      <c r="J417" s="6"/>
      <c r="K417" s="26"/>
      <c r="L417" s="24"/>
      <c r="M417" s="24">
        <v>2</v>
      </c>
      <c r="N417" s="24"/>
      <c r="O417" s="24" t="s">
        <v>562</v>
      </c>
      <c r="P417" s="47"/>
      <c r="Q417" s="47"/>
      <c r="R417" s="47"/>
    </row>
    <row r="418" spans="1:18" ht="15.75" customHeight="1">
      <c r="A418" s="24" t="s">
        <v>907</v>
      </c>
      <c r="B418" s="25"/>
      <c r="C418" s="152" t="s">
        <v>103</v>
      </c>
      <c r="D418" s="152"/>
      <c r="E418" s="153"/>
      <c r="F418" s="26"/>
      <c r="G418" s="26"/>
      <c r="H418" s="26"/>
      <c r="I418" s="27"/>
      <c r="J418" s="6"/>
      <c r="K418" s="26"/>
      <c r="L418" s="24"/>
      <c r="M418" s="24">
        <v>1</v>
      </c>
      <c r="N418" s="24"/>
      <c r="O418" s="24" t="s">
        <v>562</v>
      </c>
      <c r="P418" s="47"/>
      <c r="Q418" s="47"/>
      <c r="R418" s="47"/>
    </row>
    <row r="419" spans="1:18" ht="15.75" customHeight="1">
      <c r="A419" s="24" t="s">
        <v>908</v>
      </c>
      <c r="B419" s="25"/>
      <c r="C419" s="149" t="s">
        <v>104</v>
      </c>
      <c r="D419" s="150"/>
      <c r="E419" s="151"/>
      <c r="F419" s="26"/>
      <c r="G419" s="26"/>
      <c r="H419" s="26"/>
      <c r="I419" s="27"/>
      <c r="J419" s="6"/>
      <c r="K419" s="26"/>
      <c r="L419" s="24"/>
      <c r="M419" s="24">
        <v>2</v>
      </c>
      <c r="N419" s="24"/>
      <c r="O419" s="24" t="s">
        <v>562</v>
      </c>
      <c r="P419" s="47"/>
      <c r="Q419" s="47"/>
      <c r="R419" s="47"/>
    </row>
    <row r="420" spans="1:18" ht="15.75" customHeight="1">
      <c r="A420" s="24" t="s">
        <v>909</v>
      </c>
      <c r="B420" s="25"/>
      <c r="C420" s="149" t="s">
        <v>188</v>
      </c>
      <c r="D420" s="150"/>
      <c r="E420" s="151"/>
      <c r="F420" s="26"/>
      <c r="G420" s="26"/>
      <c r="H420" s="26"/>
      <c r="I420" s="27"/>
      <c r="J420" s="6"/>
      <c r="K420" s="26"/>
      <c r="L420" s="24"/>
      <c r="M420" s="24">
        <v>1</v>
      </c>
      <c r="N420" s="24"/>
      <c r="O420" s="24" t="s">
        <v>562</v>
      </c>
      <c r="P420" s="47"/>
      <c r="Q420" s="47"/>
      <c r="R420" s="47"/>
    </row>
    <row r="421" spans="1:18" ht="15.75" customHeight="1">
      <c r="A421" s="24" t="s">
        <v>910</v>
      </c>
      <c r="B421" s="25"/>
      <c r="C421" s="149" t="s">
        <v>846</v>
      </c>
      <c r="D421" s="150"/>
      <c r="E421" s="151"/>
      <c r="F421" s="26"/>
      <c r="G421" s="26"/>
      <c r="H421" s="26"/>
      <c r="I421" s="27"/>
      <c r="J421" s="6"/>
      <c r="K421" s="26"/>
      <c r="L421" s="24"/>
      <c r="M421" s="24">
        <v>1</v>
      </c>
      <c r="N421" s="24"/>
      <c r="O421" s="24" t="s">
        <v>562</v>
      </c>
      <c r="P421" s="47"/>
      <c r="Q421" s="47"/>
      <c r="R421" s="47"/>
    </row>
    <row r="422" spans="1:18" ht="26.25" customHeight="1">
      <c r="A422" s="28" t="s">
        <v>463</v>
      </c>
      <c r="B422" s="29">
        <v>217</v>
      </c>
      <c r="C422" s="180" t="s">
        <v>69</v>
      </c>
      <c r="D422" s="181"/>
      <c r="E422" s="182"/>
      <c r="F422" s="30">
        <v>1700</v>
      </c>
      <c r="G422" s="30">
        <v>700</v>
      </c>
      <c r="H422" s="30">
        <v>1100</v>
      </c>
      <c r="I422" s="31">
        <f t="shared" ref="I422" si="4">SUM(F422/1000*G422/1000*(H422-150)/1000)</f>
        <v>1.1305000000000001</v>
      </c>
      <c r="J422" s="32" t="s">
        <v>93</v>
      </c>
      <c r="K422" s="30"/>
      <c r="L422" s="28"/>
      <c r="M422" s="28">
        <v>1</v>
      </c>
      <c r="N422" s="28"/>
      <c r="O422" s="28" t="s">
        <v>562</v>
      </c>
      <c r="P422" s="47"/>
      <c r="Q422" s="47"/>
      <c r="R422" s="47"/>
    </row>
    <row r="423" spans="1:18" ht="26.25" customHeight="1">
      <c r="A423" s="199"/>
      <c r="B423" s="155"/>
      <c r="C423" s="155"/>
      <c r="D423" s="155"/>
      <c r="E423" s="155"/>
      <c r="F423" s="155"/>
      <c r="G423" s="155"/>
      <c r="H423" s="155"/>
      <c r="I423" s="155"/>
      <c r="J423" s="155"/>
      <c r="K423" s="155"/>
      <c r="L423" s="156"/>
      <c r="M423" s="52"/>
      <c r="N423" s="86" t="s">
        <v>596</v>
      </c>
      <c r="O423" s="51" t="s">
        <v>584</v>
      </c>
      <c r="P423" s="47"/>
      <c r="Q423" s="47"/>
      <c r="R423" s="47"/>
    </row>
    <row r="424" spans="1:18" ht="26.25">
      <c r="A424" s="34" t="s">
        <v>464</v>
      </c>
      <c r="B424" s="35">
        <v>312</v>
      </c>
      <c r="C424" s="177" t="s">
        <v>381</v>
      </c>
      <c r="D424" s="178"/>
      <c r="E424" s="179"/>
      <c r="F424" s="36">
        <v>1700</v>
      </c>
      <c r="G424" s="36">
        <v>800</v>
      </c>
      <c r="H424" s="36">
        <v>1100</v>
      </c>
      <c r="I424" s="37">
        <f>SUM(F424/1000*G424/1000*(H424-150)/1000)</f>
        <v>1.292</v>
      </c>
      <c r="J424" s="38">
        <v>65</v>
      </c>
      <c r="K424" s="36"/>
      <c r="L424" s="34"/>
      <c r="M424" s="34">
        <v>1</v>
      </c>
      <c r="N424" s="34"/>
      <c r="O424" s="34" t="s">
        <v>563</v>
      </c>
      <c r="P424" s="47"/>
      <c r="Q424" s="47"/>
      <c r="R424" s="47"/>
    </row>
    <row r="425" spans="1:18">
      <c r="A425" s="24" t="s">
        <v>465</v>
      </c>
      <c r="B425" s="25"/>
      <c r="C425" s="154" t="s">
        <v>94</v>
      </c>
      <c r="D425" s="155"/>
      <c r="E425" s="156"/>
      <c r="F425" s="26"/>
      <c r="G425" s="26"/>
      <c r="H425" s="26"/>
      <c r="I425" s="27"/>
      <c r="J425" s="6"/>
      <c r="K425" s="26"/>
      <c r="L425" s="24"/>
      <c r="M425" s="24">
        <v>1</v>
      </c>
      <c r="N425" s="24"/>
      <c r="O425" s="24" t="s">
        <v>563</v>
      </c>
      <c r="P425" s="47"/>
      <c r="Q425" s="47"/>
      <c r="R425" s="47"/>
    </row>
    <row r="426" spans="1:18">
      <c r="A426" s="24" t="s">
        <v>466</v>
      </c>
      <c r="B426" s="25"/>
      <c r="C426" s="154" t="s">
        <v>95</v>
      </c>
      <c r="D426" s="155"/>
      <c r="E426" s="156"/>
      <c r="F426" s="26"/>
      <c r="G426" s="26"/>
      <c r="H426" s="26"/>
      <c r="I426" s="27"/>
      <c r="J426" s="6"/>
      <c r="K426" s="26"/>
      <c r="L426" s="24"/>
      <c r="M426" s="24">
        <v>2</v>
      </c>
      <c r="N426" s="24"/>
      <c r="O426" s="24" t="s">
        <v>563</v>
      </c>
      <c r="P426" s="47"/>
      <c r="Q426" s="47"/>
      <c r="R426" s="47"/>
    </row>
    <row r="427" spans="1:18">
      <c r="A427" s="24" t="s">
        <v>467</v>
      </c>
      <c r="B427" s="25"/>
      <c r="C427" s="154" t="s">
        <v>10</v>
      </c>
      <c r="D427" s="155"/>
      <c r="E427" s="156"/>
      <c r="F427" s="26"/>
      <c r="G427" s="26"/>
      <c r="H427" s="26"/>
      <c r="I427" s="27"/>
      <c r="J427" s="6"/>
      <c r="K427" s="26"/>
      <c r="L427" s="24"/>
      <c r="M427" s="24">
        <v>1</v>
      </c>
      <c r="N427" s="24"/>
      <c r="O427" s="24" t="s">
        <v>563</v>
      </c>
      <c r="P427" s="47"/>
      <c r="Q427" s="47"/>
      <c r="R427" s="47"/>
    </row>
    <row r="428" spans="1:18">
      <c r="A428" s="24" t="s">
        <v>468</v>
      </c>
      <c r="B428" s="25"/>
      <c r="C428" s="154" t="s">
        <v>96</v>
      </c>
      <c r="D428" s="155"/>
      <c r="E428" s="156"/>
      <c r="F428" s="26"/>
      <c r="G428" s="26"/>
      <c r="H428" s="26"/>
      <c r="I428" s="27"/>
      <c r="J428" s="6"/>
      <c r="K428" s="26"/>
      <c r="L428" s="24"/>
      <c r="M428" s="24">
        <v>1</v>
      </c>
      <c r="N428" s="24"/>
      <c r="O428" s="24" t="s">
        <v>563</v>
      </c>
      <c r="P428" s="47"/>
      <c r="Q428" s="47"/>
      <c r="R428" s="47"/>
    </row>
    <row r="429" spans="1:18">
      <c r="A429" s="24" t="s">
        <v>469</v>
      </c>
      <c r="B429" s="25"/>
      <c r="C429" s="154" t="s">
        <v>44</v>
      </c>
      <c r="D429" s="155"/>
      <c r="E429" s="156"/>
      <c r="F429" s="26"/>
      <c r="G429" s="26"/>
      <c r="H429" s="26"/>
      <c r="I429" s="27"/>
      <c r="J429" s="6"/>
      <c r="K429" s="26"/>
      <c r="L429" s="24"/>
      <c r="M429" s="24">
        <v>8</v>
      </c>
      <c r="N429" s="24"/>
      <c r="O429" s="24" t="s">
        <v>563</v>
      </c>
      <c r="P429" s="47"/>
      <c r="Q429" s="47"/>
      <c r="R429" s="47"/>
    </row>
    <row r="430" spans="1:18">
      <c r="A430" s="24" t="s">
        <v>470</v>
      </c>
      <c r="B430" s="25"/>
      <c r="C430" s="154" t="s">
        <v>101</v>
      </c>
      <c r="D430" s="155"/>
      <c r="E430" s="156"/>
      <c r="F430" s="26"/>
      <c r="G430" s="26"/>
      <c r="H430" s="26"/>
      <c r="I430" s="27"/>
      <c r="J430" s="6"/>
      <c r="K430" s="26"/>
      <c r="L430" s="24"/>
      <c r="M430" s="24">
        <v>1</v>
      </c>
      <c r="N430" s="24"/>
      <c r="O430" s="24" t="s">
        <v>563</v>
      </c>
      <c r="P430" s="47"/>
      <c r="Q430" s="47"/>
      <c r="R430" s="47"/>
    </row>
    <row r="431" spans="1:18">
      <c r="A431" s="24" t="s">
        <v>471</v>
      </c>
      <c r="B431" s="25"/>
      <c r="C431" s="154" t="s">
        <v>102</v>
      </c>
      <c r="D431" s="155"/>
      <c r="E431" s="156"/>
      <c r="F431" s="26"/>
      <c r="G431" s="26"/>
      <c r="H431" s="26"/>
      <c r="I431" s="27"/>
      <c r="J431" s="6"/>
      <c r="K431" s="26"/>
      <c r="L431" s="24"/>
      <c r="M431" s="24">
        <v>2</v>
      </c>
      <c r="N431" s="24"/>
      <c r="O431" s="24" t="s">
        <v>563</v>
      </c>
      <c r="P431" s="47"/>
      <c r="Q431" s="47"/>
      <c r="R431" s="47"/>
    </row>
    <row r="432" spans="1:18">
      <c r="A432" s="24" t="s">
        <v>472</v>
      </c>
      <c r="B432" s="25"/>
      <c r="C432" s="154" t="s">
        <v>103</v>
      </c>
      <c r="D432" s="155"/>
      <c r="E432" s="156"/>
      <c r="F432" s="26"/>
      <c r="G432" s="26"/>
      <c r="H432" s="26"/>
      <c r="I432" s="27"/>
      <c r="J432" s="6"/>
      <c r="K432" s="26"/>
      <c r="L432" s="24"/>
      <c r="M432" s="24">
        <v>1</v>
      </c>
      <c r="N432" s="24"/>
      <c r="O432" s="24" t="s">
        <v>563</v>
      </c>
      <c r="P432" s="47"/>
      <c r="Q432" s="47"/>
      <c r="R432" s="47"/>
    </row>
    <row r="433" spans="1:18" ht="15.75" customHeight="1">
      <c r="A433" s="24" t="s">
        <v>473</v>
      </c>
      <c r="B433" s="25"/>
      <c r="C433" s="154" t="s">
        <v>104</v>
      </c>
      <c r="D433" s="155"/>
      <c r="E433" s="156"/>
      <c r="F433" s="26"/>
      <c r="G433" s="26"/>
      <c r="H433" s="26"/>
      <c r="I433" s="27"/>
      <c r="J433" s="6"/>
      <c r="K433" s="26"/>
      <c r="L433" s="24"/>
      <c r="M433" s="24">
        <v>2</v>
      </c>
      <c r="N433" s="24"/>
      <c r="O433" s="24" t="s">
        <v>563</v>
      </c>
      <c r="P433" s="47"/>
      <c r="Q433" s="47"/>
      <c r="R433" s="47"/>
    </row>
    <row r="434" spans="1:18">
      <c r="A434" s="24" t="s">
        <v>474</v>
      </c>
      <c r="B434" s="25"/>
      <c r="C434" s="154" t="s">
        <v>108</v>
      </c>
      <c r="D434" s="155"/>
      <c r="E434" s="156"/>
      <c r="F434" s="26"/>
      <c r="G434" s="26"/>
      <c r="H434" s="26"/>
      <c r="I434" s="27"/>
      <c r="J434" s="6"/>
      <c r="K434" s="26"/>
      <c r="L434" s="24"/>
      <c r="M434" s="24">
        <v>1</v>
      </c>
      <c r="N434" s="24"/>
      <c r="O434" s="24" t="s">
        <v>563</v>
      </c>
      <c r="P434" s="47"/>
      <c r="Q434" s="47"/>
      <c r="R434" s="47"/>
    </row>
    <row r="435" spans="1:18">
      <c r="A435" s="24" t="s">
        <v>475</v>
      </c>
      <c r="B435" s="25"/>
      <c r="C435" s="149" t="s">
        <v>110</v>
      </c>
      <c r="D435" s="150"/>
      <c r="E435" s="151"/>
      <c r="F435" s="26"/>
      <c r="G435" s="26"/>
      <c r="H435" s="26"/>
      <c r="I435" s="27"/>
      <c r="J435" s="6"/>
      <c r="K435" s="26"/>
      <c r="L435" s="24"/>
      <c r="M435" s="24">
        <v>1</v>
      </c>
      <c r="N435" s="24"/>
      <c r="O435" s="24" t="s">
        <v>563</v>
      </c>
      <c r="P435" s="47"/>
      <c r="Q435" s="47"/>
      <c r="R435" s="47"/>
    </row>
    <row r="436" spans="1:18">
      <c r="A436" s="24" t="s">
        <v>913</v>
      </c>
      <c r="B436" s="25"/>
      <c r="C436" s="154" t="s">
        <v>131</v>
      </c>
      <c r="D436" s="155"/>
      <c r="E436" s="156"/>
      <c r="F436" s="26"/>
      <c r="G436" s="26"/>
      <c r="H436" s="26"/>
      <c r="I436" s="27"/>
      <c r="J436" s="6"/>
      <c r="K436" s="26"/>
      <c r="L436" s="24"/>
      <c r="M436" s="24">
        <v>1</v>
      </c>
      <c r="N436" s="24"/>
      <c r="O436" s="24" t="s">
        <v>563</v>
      </c>
      <c r="P436" s="47"/>
      <c r="Q436" s="47"/>
      <c r="R436" s="47"/>
    </row>
    <row r="437" spans="1:18" ht="26.25">
      <c r="A437" s="34" t="s">
        <v>477</v>
      </c>
      <c r="B437" s="35">
        <v>311</v>
      </c>
      <c r="C437" s="177" t="s">
        <v>476</v>
      </c>
      <c r="D437" s="178"/>
      <c r="E437" s="179"/>
      <c r="F437" s="36">
        <v>1700</v>
      </c>
      <c r="G437" s="36">
        <v>700</v>
      </c>
      <c r="H437" s="36">
        <v>1100</v>
      </c>
      <c r="I437" s="37">
        <f>SUM(F437/1000*G437/1000*(H437-150)/1000)</f>
        <v>1.1305000000000001</v>
      </c>
      <c r="J437" s="38">
        <v>60</v>
      </c>
      <c r="K437" s="36"/>
      <c r="L437" s="34"/>
      <c r="M437" s="34">
        <v>1</v>
      </c>
      <c r="N437" s="34"/>
      <c r="O437" s="34" t="s">
        <v>563</v>
      </c>
      <c r="P437" s="47"/>
      <c r="Q437" s="47"/>
      <c r="R437" s="47"/>
    </row>
    <row r="438" spans="1:18">
      <c r="A438" s="24" t="s">
        <v>478</v>
      </c>
      <c r="B438" s="25"/>
      <c r="C438" s="154" t="s">
        <v>94</v>
      </c>
      <c r="D438" s="155"/>
      <c r="E438" s="156"/>
      <c r="F438" s="26"/>
      <c r="G438" s="26"/>
      <c r="H438" s="26"/>
      <c r="I438" s="27"/>
      <c r="J438" s="6"/>
      <c r="K438" s="26"/>
      <c r="L438" s="24"/>
      <c r="M438" s="24">
        <v>1</v>
      </c>
      <c r="N438" s="24"/>
      <c r="O438" s="24" t="s">
        <v>563</v>
      </c>
      <c r="P438" s="47"/>
      <c r="Q438" s="47"/>
      <c r="R438" s="47"/>
    </row>
    <row r="439" spans="1:18">
      <c r="A439" s="24" t="s">
        <v>479</v>
      </c>
      <c r="B439" s="25"/>
      <c r="C439" s="154" t="s">
        <v>95</v>
      </c>
      <c r="D439" s="155"/>
      <c r="E439" s="156"/>
      <c r="F439" s="26"/>
      <c r="G439" s="26"/>
      <c r="H439" s="26"/>
      <c r="I439" s="27"/>
      <c r="J439" s="6"/>
      <c r="K439" s="26"/>
      <c r="L439" s="24"/>
      <c r="M439" s="24">
        <v>2</v>
      </c>
      <c r="N439" s="24"/>
      <c r="O439" s="24" t="s">
        <v>563</v>
      </c>
      <c r="P439" s="47"/>
      <c r="Q439" s="47"/>
      <c r="R439" s="47"/>
    </row>
    <row r="440" spans="1:18">
      <c r="A440" s="24" t="s">
        <v>480</v>
      </c>
      <c r="B440" s="25"/>
      <c r="C440" s="154" t="s">
        <v>10</v>
      </c>
      <c r="D440" s="155"/>
      <c r="E440" s="156"/>
      <c r="F440" s="26"/>
      <c r="G440" s="26"/>
      <c r="H440" s="26"/>
      <c r="I440" s="27"/>
      <c r="J440" s="6"/>
      <c r="K440" s="26"/>
      <c r="L440" s="24"/>
      <c r="M440" s="24">
        <v>1</v>
      </c>
      <c r="N440" s="24"/>
      <c r="O440" s="24" t="s">
        <v>563</v>
      </c>
      <c r="P440" s="47"/>
      <c r="Q440" s="47"/>
      <c r="R440" s="47"/>
    </row>
    <row r="441" spans="1:18">
      <c r="A441" s="24" t="s">
        <v>481</v>
      </c>
      <c r="B441" s="25"/>
      <c r="C441" s="154" t="s">
        <v>96</v>
      </c>
      <c r="D441" s="155"/>
      <c r="E441" s="156"/>
      <c r="F441" s="26"/>
      <c r="G441" s="26"/>
      <c r="H441" s="26"/>
      <c r="I441" s="27"/>
      <c r="J441" s="6"/>
      <c r="K441" s="26"/>
      <c r="L441" s="24"/>
      <c r="M441" s="24">
        <v>1</v>
      </c>
      <c r="N441" s="24"/>
      <c r="O441" s="24" t="s">
        <v>563</v>
      </c>
      <c r="P441" s="47"/>
      <c r="Q441" s="47"/>
      <c r="R441" s="47"/>
    </row>
    <row r="442" spans="1:18">
      <c r="A442" s="24" t="s">
        <v>482</v>
      </c>
      <c r="B442" s="25"/>
      <c r="C442" s="154" t="s">
        <v>104</v>
      </c>
      <c r="D442" s="155"/>
      <c r="E442" s="156"/>
      <c r="F442" s="26"/>
      <c r="G442" s="26"/>
      <c r="H442" s="26"/>
      <c r="I442" s="27"/>
      <c r="J442" s="6"/>
      <c r="K442" s="26"/>
      <c r="L442" s="24"/>
      <c r="M442" s="24">
        <v>2</v>
      </c>
      <c r="N442" s="24"/>
      <c r="O442" s="24" t="s">
        <v>563</v>
      </c>
      <c r="P442" s="47"/>
      <c r="Q442" s="47"/>
      <c r="R442" s="47"/>
    </row>
    <row r="443" spans="1:18">
      <c r="A443" s="24" t="s">
        <v>483</v>
      </c>
      <c r="B443" s="25"/>
      <c r="C443" s="154" t="s">
        <v>110</v>
      </c>
      <c r="D443" s="155"/>
      <c r="E443" s="156"/>
      <c r="F443" s="26"/>
      <c r="G443" s="26"/>
      <c r="H443" s="26"/>
      <c r="I443" s="27"/>
      <c r="J443" s="6"/>
      <c r="K443" s="26"/>
      <c r="L443" s="24"/>
      <c r="M443" s="24">
        <v>1</v>
      </c>
      <c r="N443" s="24"/>
      <c r="O443" s="24" t="s">
        <v>563</v>
      </c>
      <c r="P443" s="47"/>
      <c r="Q443" s="47"/>
      <c r="R443" s="47"/>
    </row>
    <row r="444" spans="1:18">
      <c r="A444" s="24" t="s">
        <v>484</v>
      </c>
      <c r="B444" s="25"/>
      <c r="C444" s="154" t="s">
        <v>111</v>
      </c>
      <c r="D444" s="155"/>
      <c r="E444" s="156"/>
      <c r="F444" s="26"/>
      <c r="G444" s="26"/>
      <c r="H444" s="26"/>
      <c r="I444" s="27"/>
      <c r="J444" s="6"/>
      <c r="K444" s="26"/>
      <c r="L444" s="24"/>
      <c r="M444" s="24">
        <v>1</v>
      </c>
      <c r="N444" s="24"/>
      <c r="O444" s="24" t="s">
        <v>563</v>
      </c>
      <c r="P444" s="47"/>
      <c r="Q444" s="47"/>
      <c r="R444" s="47"/>
    </row>
    <row r="445" spans="1:18" ht="28.5" customHeight="1">
      <c r="A445" s="5" t="s">
        <v>612</v>
      </c>
      <c r="B445" s="5"/>
      <c r="C445" s="166" t="s">
        <v>659</v>
      </c>
      <c r="D445" s="167"/>
      <c r="E445" s="167"/>
      <c r="F445" s="155"/>
      <c r="G445" s="155"/>
      <c r="H445" s="155"/>
      <c r="I445" s="155"/>
      <c r="J445" s="155"/>
      <c r="K445" s="155"/>
      <c r="L445" s="156"/>
      <c r="M445" s="5">
        <v>1</v>
      </c>
      <c r="N445" s="33"/>
      <c r="O445" s="33"/>
      <c r="P445" s="74" t="s">
        <v>584</v>
      </c>
      <c r="Q445" s="47"/>
      <c r="R445" s="47"/>
    </row>
    <row r="446" spans="1:18" ht="26.25">
      <c r="A446" s="34" t="s">
        <v>485</v>
      </c>
      <c r="B446" s="35" t="s">
        <v>491</v>
      </c>
      <c r="C446" s="177" t="s">
        <v>63</v>
      </c>
      <c r="D446" s="178"/>
      <c r="E446" s="179"/>
      <c r="F446" s="36">
        <v>1700</v>
      </c>
      <c r="G446" s="36">
        <v>700</v>
      </c>
      <c r="H446" s="36">
        <v>1100</v>
      </c>
      <c r="I446" s="37">
        <f>SUM(F446/1000*G446/1000*(H446-150)/1000)*2</f>
        <v>2.2610000000000001</v>
      </c>
      <c r="J446" s="38" t="s">
        <v>93</v>
      </c>
      <c r="K446" s="36"/>
      <c r="L446" s="34"/>
      <c r="M446" s="34">
        <v>1</v>
      </c>
      <c r="N446" s="34"/>
      <c r="O446" s="34" t="s">
        <v>563</v>
      </c>
      <c r="P446" s="47"/>
      <c r="Q446" s="47"/>
      <c r="R446" s="47"/>
    </row>
    <row r="447" spans="1:18">
      <c r="A447" s="24" t="s">
        <v>486</v>
      </c>
      <c r="B447" s="25"/>
      <c r="C447" s="154" t="s">
        <v>94</v>
      </c>
      <c r="D447" s="155"/>
      <c r="E447" s="156"/>
      <c r="F447" s="26"/>
      <c r="G447" s="26"/>
      <c r="H447" s="26"/>
      <c r="I447" s="27"/>
      <c r="J447" s="6"/>
      <c r="K447" s="26"/>
      <c r="L447" s="24"/>
      <c r="M447" s="24">
        <v>1</v>
      </c>
      <c r="N447" s="24"/>
      <c r="O447" s="24" t="s">
        <v>563</v>
      </c>
      <c r="P447" s="47"/>
      <c r="Q447" s="47"/>
      <c r="R447" s="47"/>
    </row>
    <row r="448" spans="1:18">
      <c r="A448" s="24" t="s">
        <v>487</v>
      </c>
      <c r="B448" s="25"/>
      <c r="C448" s="154" t="s">
        <v>104</v>
      </c>
      <c r="D448" s="155"/>
      <c r="E448" s="156"/>
      <c r="F448" s="26"/>
      <c r="G448" s="26"/>
      <c r="H448" s="26"/>
      <c r="I448" s="27"/>
      <c r="J448" s="6"/>
      <c r="K448" s="26"/>
      <c r="L448" s="24"/>
      <c r="M448" s="24">
        <v>4</v>
      </c>
      <c r="N448" s="24"/>
      <c r="O448" s="24" t="s">
        <v>563</v>
      </c>
      <c r="P448" s="47"/>
      <c r="Q448" s="47"/>
      <c r="R448" s="47"/>
    </row>
    <row r="449" spans="1:18">
      <c r="A449" s="24" t="s">
        <v>488</v>
      </c>
      <c r="B449" s="25"/>
      <c r="C449" s="154" t="s">
        <v>110</v>
      </c>
      <c r="D449" s="155"/>
      <c r="E449" s="156"/>
      <c r="F449" s="26"/>
      <c r="G449" s="26"/>
      <c r="H449" s="26"/>
      <c r="I449" s="27"/>
      <c r="J449" s="6"/>
      <c r="K449" s="26"/>
      <c r="L449" s="24"/>
      <c r="M449" s="24">
        <v>2</v>
      </c>
      <c r="N449" s="24"/>
      <c r="O449" s="24" t="s">
        <v>563</v>
      </c>
      <c r="P449" s="47"/>
      <c r="Q449" s="47"/>
      <c r="R449" s="47"/>
    </row>
    <row r="450" spans="1:18">
      <c r="A450" s="24" t="s">
        <v>489</v>
      </c>
      <c r="B450" s="25"/>
      <c r="C450" s="154" t="s">
        <v>337</v>
      </c>
      <c r="D450" s="155"/>
      <c r="E450" s="156"/>
      <c r="F450" s="26"/>
      <c r="G450" s="26"/>
      <c r="H450" s="26"/>
      <c r="I450" s="27"/>
      <c r="J450" s="6"/>
      <c r="K450" s="26"/>
      <c r="L450" s="24"/>
      <c r="M450" s="24">
        <v>1</v>
      </c>
      <c r="N450" s="24"/>
      <c r="O450" s="24" t="s">
        <v>563</v>
      </c>
      <c r="P450" s="47"/>
      <c r="Q450" s="47"/>
      <c r="R450" s="47"/>
    </row>
    <row r="451" spans="1:18" ht="18.75" customHeight="1">
      <c r="A451" s="24" t="s">
        <v>490</v>
      </c>
      <c r="B451" s="25"/>
      <c r="C451" s="154" t="s">
        <v>150</v>
      </c>
      <c r="D451" s="155"/>
      <c r="E451" s="156"/>
      <c r="F451" s="26"/>
      <c r="G451" s="26"/>
      <c r="H451" s="26"/>
      <c r="I451" s="27"/>
      <c r="J451" s="6"/>
      <c r="K451" s="26"/>
      <c r="L451" s="24"/>
      <c r="M451" s="24">
        <v>1</v>
      </c>
      <c r="N451" s="24"/>
      <c r="O451" s="24" t="s">
        <v>563</v>
      </c>
      <c r="P451" s="47"/>
      <c r="Q451" s="47"/>
      <c r="R451" s="47"/>
    </row>
    <row r="452" spans="1:18" ht="26.25">
      <c r="A452" s="34" t="s">
        <v>492</v>
      </c>
      <c r="B452" s="35">
        <v>308</v>
      </c>
      <c r="C452" s="177" t="s">
        <v>493</v>
      </c>
      <c r="D452" s="178"/>
      <c r="E452" s="179"/>
      <c r="F452" s="36">
        <v>1700</v>
      </c>
      <c r="G452" s="36">
        <v>700</v>
      </c>
      <c r="H452" s="36">
        <v>1100</v>
      </c>
      <c r="I452" s="37">
        <f t="shared" ref="I452" si="5">SUM(F452/1000*G452/1000*(H452-150)/1000)</f>
        <v>1.1305000000000001</v>
      </c>
      <c r="J452" s="38" t="s">
        <v>93</v>
      </c>
      <c r="K452" s="36"/>
      <c r="L452" s="34"/>
      <c r="M452" s="34">
        <v>1</v>
      </c>
      <c r="N452" s="34"/>
      <c r="O452" s="34" t="s">
        <v>563</v>
      </c>
      <c r="P452" s="47"/>
      <c r="Q452" s="47"/>
      <c r="R452" s="47"/>
    </row>
    <row r="453" spans="1:18">
      <c r="A453" s="24" t="s">
        <v>494</v>
      </c>
      <c r="B453" s="25"/>
      <c r="C453" s="154" t="s">
        <v>94</v>
      </c>
      <c r="D453" s="155"/>
      <c r="E453" s="156"/>
      <c r="F453" s="26"/>
      <c r="G453" s="26"/>
      <c r="H453" s="26"/>
      <c r="I453" s="27"/>
      <c r="J453" s="6"/>
      <c r="K453" s="26"/>
      <c r="L453" s="24"/>
      <c r="M453" s="24">
        <v>1</v>
      </c>
      <c r="N453" s="24"/>
      <c r="O453" s="24" t="s">
        <v>563</v>
      </c>
      <c r="P453" s="47"/>
      <c r="Q453" s="47"/>
      <c r="R453" s="47"/>
    </row>
    <row r="454" spans="1:18">
      <c r="A454" s="24" t="s">
        <v>495</v>
      </c>
      <c r="B454" s="25"/>
      <c r="C454" s="154" t="s">
        <v>95</v>
      </c>
      <c r="D454" s="155"/>
      <c r="E454" s="156"/>
      <c r="F454" s="26"/>
      <c r="G454" s="26"/>
      <c r="H454" s="26"/>
      <c r="I454" s="27"/>
      <c r="J454" s="6"/>
      <c r="K454" s="26"/>
      <c r="L454" s="24"/>
      <c r="M454" s="24">
        <v>2</v>
      </c>
      <c r="N454" s="24"/>
      <c r="O454" s="24" t="s">
        <v>563</v>
      </c>
      <c r="P454" s="47"/>
      <c r="Q454" s="47"/>
      <c r="R454" s="47"/>
    </row>
    <row r="455" spans="1:18">
      <c r="A455" s="24" t="s">
        <v>496</v>
      </c>
      <c r="B455" s="25"/>
      <c r="C455" s="154" t="s">
        <v>10</v>
      </c>
      <c r="D455" s="155"/>
      <c r="E455" s="156"/>
      <c r="F455" s="26"/>
      <c r="G455" s="26"/>
      <c r="H455" s="26"/>
      <c r="I455" s="27"/>
      <c r="J455" s="6"/>
      <c r="K455" s="26"/>
      <c r="L455" s="24"/>
      <c r="M455" s="24">
        <v>1</v>
      </c>
      <c r="N455" s="24"/>
      <c r="O455" s="24" t="s">
        <v>563</v>
      </c>
      <c r="P455" s="47"/>
      <c r="Q455" s="47"/>
      <c r="R455" s="47"/>
    </row>
    <row r="456" spans="1:18">
      <c r="A456" s="24" t="s">
        <v>497</v>
      </c>
      <c r="B456" s="25"/>
      <c r="C456" s="154" t="s">
        <v>96</v>
      </c>
      <c r="D456" s="155"/>
      <c r="E456" s="156"/>
      <c r="F456" s="26"/>
      <c r="G456" s="26"/>
      <c r="H456" s="26"/>
      <c r="I456" s="27"/>
      <c r="J456" s="6"/>
      <c r="K456" s="26"/>
      <c r="L456" s="24"/>
      <c r="M456" s="24">
        <v>1</v>
      </c>
      <c r="N456" s="24"/>
      <c r="O456" s="24" t="s">
        <v>563</v>
      </c>
      <c r="P456" s="47"/>
      <c r="Q456" s="47"/>
      <c r="R456" s="47"/>
    </row>
    <row r="457" spans="1:18">
      <c r="A457" s="24" t="s">
        <v>498</v>
      </c>
      <c r="B457" s="25"/>
      <c r="C457" s="154" t="s">
        <v>102</v>
      </c>
      <c r="D457" s="155"/>
      <c r="E457" s="156"/>
      <c r="F457" s="26"/>
      <c r="G457" s="26"/>
      <c r="H457" s="26"/>
      <c r="I457" s="27"/>
      <c r="J457" s="6"/>
      <c r="K457" s="26"/>
      <c r="L457" s="24"/>
      <c r="M457" s="24">
        <v>2</v>
      </c>
      <c r="N457" s="24"/>
      <c r="O457" s="24" t="s">
        <v>563</v>
      </c>
      <c r="P457" s="47"/>
      <c r="Q457" s="47"/>
      <c r="R457" s="47"/>
    </row>
    <row r="458" spans="1:18">
      <c r="A458" s="24" t="s">
        <v>499</v>
      </c>
      <c r="B458" s="25"/>
      <c r="C458" s="154" t="s">
        <v>103</v>
      </c>
      <c r="D458" s="155"/>
      <c r="E458" s="156"/>
      <c r="F458" s="26"/>
      <c r="G458" s="26"/>
      <c r="H458" s="26"/>
      <c r="I458" s="27"/>
      <c r="J458" s="6"/>
      <c r="K458" s="26"/>
      <c r="L458" s="24"/>
      <c r="M458" s="24">
        <v>1</v>
      </c>
      <c r="N458" s="24"/>
      <c r="O458" s="24" t="s">
        <v>563</v>
      </c>
      <c r="P458" s="47"/>
      <c r="Q458" s="47"/>
      <c r="R458" s="47"/>
    </row>
    <row r="459" spans="1:18">
      <c r="A459" s="24" t="s">
        <v>500</v>
      </c>
      <c r="B459" s="25"/>
      <c r="C459" s="154" t="s">
        <v>104</v>
      </c>
      <c r="D459" s="155"/>
      <c r="E459" s="156"/>
      <c r="F459" s="26"/>
      <c r="G459" s="26"/>
      <c r="H459" s="26"/>
      <c r="I459" s="27"/>
      <c r="J459" s="6"/>
      <c r="K459" s="26"/>
      <c r="L459" s="24"/>
      <c r="M459" s="24">
        <v>2</v>
      </c>
      <c r="N459" s="24"/>
      <c r="O459" s="24" t="s">
        <v>563</v>
      </c>
      <c r="P459" s="47"/>
      <c r="Q459" s="47"/>
      <c r="R459" s="47"/>
    </row>
    <row r="460" spans="1:18">
      <c r="A460" s="24" t="s">
        <v>501</v>
      </c>
      <c r="B460" s="25"/>
      <c r="C460" s="154" t="s">
        <v>130</v>
      </c>
      <c r="D460" s="155"/>
      <c r="E460" s="156"/>
      <c r="F460" s="26"/>
      <c r="G460" s="26"/>
      <c r="H460" s="26"/>
      <c r="I460" s="27"/>
      <c r="J460" s="6"/>
      <c r="K460" s="26"/>
      <c r="L460" s="24"/>
      <c r="M460" s="24">
        <v>1</v>
      </c>
      <c r="N460" s="24"/>
      <c r="O460" s="24" t="s">
        <v>563</v>
      </c>
      <c r="P460" s="47"/>
      <c r="Q460" s="47"/>
      <c r="R460" s="47"/>
    </row>
    <row r="461" spans="1:18">
      <c r="A461" s="24" t="s">
        <v>502</v>
      </c>
      <c r="B461" s="25"/>
      <c r="C461" s="154" t="s">
        <v>131</v>
      </c>
      <c r="D461" s="155"/>
      <c r="E461" s="156"/>
      <c r="F461" s="26"/>
      <c r="G461" s="26"/>
      <c r="H461" s="26"/>
      <c r="I461" s="27"/>
      <c r="J461" s="6"/>
      <c r="K461" s="26"/>
      <c r="L461" s="24"/>
      <c r="M461" s="24">
        <v>1</v>
      </c>
      <c r="N461" s="24"/>
      <c r="O461" s="24" t="s">
        <v>563</v>
      </c>
      <c r="P461" s="47"/>
      <c r="Q461" s="47"/>
      <c r="R461" s="47"/>
    </row>
    <row r="462" spans="1:18" ht="26.25">
      <c r="A462" s="34" t="s">
        <v>503</v>
      </c>
      <c r="B462" s="35">
        <v>307</v>
      </c>
      <c r="C462" s="177" t="s">
        <v>513</v>
      </c>
      <c r="D462" s="178"/>
      <c r="E462" s="179"/>
      <c r="F462" s="36">
        <v>1700</v>
      </c>
      <c r="G462" s="36">
        <v>700</v>
      </c>
      <c r="H462" s="36">
        <v>1100</v>
      </c>
      <c r="I462" s="37">
        <f t="shared" ref="I462" si="6">SUM(F462/1000*G462/1000*(H462-150)/1000)</f>
        <v>1.1305000000000001</v>
      </c>
      <c r="J462" s="38" t="s">
        <v>93</v>
      </c>
      <c r="K462" s="36"/>
      <c r="L462" s="34"/>
      <c r="M462" s="34">
        <v>1</v>
      </c>
      <c r="N462" s="34"/>
      <c r="O462" s="34" t="s">
        <v>563</v>
      </c>
      <c r="P462" s="47"/>
      <c r="Q462" s="47"/>
      <c r="R462" s="47"/>
    </row>
    <row r="463" spans="1:18">
      <c r="A463" s="24" t="s">
        <v>504</v>
      </c>
      <c r="B463" s="25"/>
      <c r="C463" s="154" t="s">
        <v>94</v>
      </c>
      <c r="D463" s="155"/>
      <c r="E463" s="156"/>
      <c r="F463" s="26"/>
      <c r="G463" s="26"/>
      <c r="H463" s="26"/>
      <c r="I463" s="27"/>
      <c r="J463" s="6"/>
      <c r="K463" s="26"/>
      <c r="L463" s="24"/>
      <c r="M463" s="24">
        <v>1</v>
      </c>
      <c r="N463" s="24"/>
      <c r="O463" s="24" t="s">
        <v>563</v>
      </c>
      <c r="P463" s="47"/>
      <c r="Q463" s="47"/>
      <c r="R463" s="47"/>
    </row>
    <row r="464" spans="1:18">
      <c r="A464" s="24" t="s">
        <v>505</v>
      </c>
      <c r="B464" s="25"/>
      <c r="C464" s="154" t="s">
        <v>95</v>
      </c>
      <c r="D464" s="155"/>
      <c r="E464" s="156"/>
      <c r="F464" s="26"/>
      <c r="G464" s="26"/>
      <c r="H464" s="26"/>
      <c r="I464" s="27"/>
      <c r="J464" s="6"/>
      <c r="K464" s="26"/>
      <c r="L464" s="24"/>
      <c r="M464" s="24">
        <v>2</v>
      </c>
      <c r="N464" s="24"/>
      <c r="O464" s="24" t="s">
        <v>563</v>
      </c>
      <c r="P464" s="47"/>
      <c r="Q464" s="47"/>
      <c r="R464" s="47"/>
    </row>
    <row r="465" spans="1:18">
      <c r="A465" s="24" t="s">
        <v>506</v>
      </c>
      <c r="B465" s="25"/>
      <c r="C465" s="154" t="s">
        <v>10</v>
      </c>
      <c r="D465" s="155"/>
      <c r="E465" s="156"/>
      <c r="F465" s="26"/>
      <c r="G465" s="26"/>
      <c r="H465" s="26"/>
      <c r="I465" s="27"/>
      <c r="J465" s="6"/>
      <c r="K465" s="26"/>
      <c r="L465" s="24"/>
      <c r="M465" s="24">
        <v>1</v>
      </c>
      <c r="N465" s="24"/>
      <c r="O465" s="24" t="s">
        <v>563</v>
      </c>
      <c r="P465" s="47"/>
      <c r="Q465" s="47"/>
      <c r="R465" s="47"/>
    </row>
    <row r="466" spans="1:18">
      <c r="A466" s="24" t="s">
        <v>507</v>
      </c>
      <c r="B466" s="25"/>
      <c r="C466" s="154" t="s">
        <v>96</v>
      </c>
      <c r="D466" s="155"/>
      <c r="E466" s="156"/>
      <c r="F466" s="26"/>
      <c r="G466" s="26"/>
      <c r="H466" s="26"/>
      <c r="I466" s="27"/>
      <c r="J466" s="6"/>
      <c r="K466" s="26"/>
      <c r="L466" s="24"/>
      <c r="M466" s="24">
        <v>1</v>
      </c>
      <c r="N466" s="24"/>
      <c r="O466" s="24" t="s">
        <v>563</v>
      </c>
      <c r="P466" s="47"/>
      <c r="Q466" s="47"/>
      <c r="R466" s="47"/>
    </row>
    <row r="467" spans="1:18">
      <c r="A467" s="24" t="s">
        <v>508</v>
      </c>
      <c r="B467" s="25"/>
      <c r="C467" s="154" t="s">
        <v>102</v>
      </c>
      <c r="D467" s="155"/>
      <c r="E467" s="156"/>
      <c r="F467" s="26"/>
      <c r="G467" s="26"/>
      <c r="H467" s="26"/>
      <c r="I467" s="27"/>
      <c r="J467" s="6"/>
      <c r="K467" s="26"/>
      <c r="L467" s="24"/>
      <c r="M467" s="24">
        <v>2</v>
      </c>
      <c r="N467" s="24"/>
      <c r="O467" s="24" t="s">
        <v>563</v>
      </c>
      <c r="P467" s="47"/>
      <c r="Q467" s="47"/>
      <c r="R467" s="47"/>
    </row>
    <row r="468" spans="1:18">
      <c r="A468" s="24" t="s">
        <v>509</v>
      </c>
      <c r="B468" s="25"/>
      <c r="C468" s="154" t="s">
        <v>103</v>
      </c>
      <c r="D468" s="155"/>
      <c r="E468" s="156"/>
      <c r="F468" s="26"/>
      <c r="G468" s="26"/>
      <c r="H468" s="26"/>
      <c r="I468" s="27"/>
      <c r="J468" s="6"/>
      <c r="K468" s="26"/>
      <c r="L468" s="24"/>
      <c r="M468" s="24">
        <v>1</v>
      </c>
      <c r="N468" s="24"/>
      <c r="O468" s="24" t="s">
        <v>563</v>
      </c>
      <c r="P468" s="47"/>
      <c r="Q468" s="47"/>
      <c r="R468" s="47"/>
    </row>
    <row r="469" spans="1:18">
      <c r="A469" s="24" t="s">
        <v>510</v>
      </c>
      <c r="B469" s="25"/>
      <c r="C469" s="154" t="s">
        <v>104</v>
      </c>
      <c r="D469" s="155"/>
      <c r="E469" s="156"/>
      <c r="F469" s="26"/>
      <c r="G469" s="26"/>
      <c r="H469" s="26"/>
      <c r="I469" s="27"/>
      <c r="J469" s="6"/>
      <c r="K469" s="26"/>
      <c r="L469" s="24"/>
      <c r="M469" s="24">
        <v>2</v>
      </c>
      <c r="N469" s="24"/>
      <c r="O469" s="24" t="s">
        <v>563</v>
      </c>
      <c r="P469" s="47"/>
      <c r="Q469" s="47"/>
      <c r="R469" s="47"/>
    </row>
    <row r="470" spans="1:18">
      <c r="A470" s="24" t="s">
        <v>511</v>
      </c>
      <c r="B470" s="25"/>
      <c r="C470" s="154" t="s">
        <v>130</v>
      </c>
      <c r="D470" s="155"/>
      <c r="E470" s="156"/>
      <c r="F470" s="26"/>
      <c r="G470" s="26"/>
      <c r="H470" s="26"/>
      <c r="I470" s="27"/>
      <c r="J470" s="6"/>
      <c r="K470" s="26"/>
      <c r="L470" s="24"/>
      <c r="M470" s="24">
        <v>1</v>
      </c>
      <c r="N470" s="24"/>
      <c r="O470" s="24" t="s">
        <v>563</v>
      </c>
      <c r="P470" s="47"/>
      <c r="Q470" s="47"/>
      <c r="R470" s="47"/>
    </row>
    <row r="471" spans="1:18">
      <c r="A471" s="24" t="s">
        <v>512</v>
      </c>
      <c r="B471" s="25"/>
      <c r="C471" s="154" t="s">
        <v>131</v>
      </c>
      <c r="D471" s="155"/>
      <c r="E471" s="156"/>
      <c r="F471" s="26"/>
      <c r="G471" s="26"/>
      <c r="H471" s="26"/>
      <c r="I471" s="27"/>
      <c r="J471" s="6"/>
      <c r="K471" s="26"/>
      <c r="L471" s="24"/>
      <c r="M471" s="24">
        <v>1</v>
      </c>
      <c r="N471" s="24"/>
      <c r="O471" s="24" t="s">
        <v>563</v>
      </c>
      <c r="P471" s="47"/>
      <c r="Q471" s="47"/>
      <c r="R471" s="47"/>
    </row>
    <row r="472" spans="1:18" ht="26.25">
      <c r="A472" s="34" t="s">
        <v>514</v>
      </c>
      <c r="B472" s="35" t="s">
        <v>515</v>
      </c>
      <c r="C472" s="177" t="s">
        <v>72</v>
      </c>
      <c r="D472" s="178"/>
      <c r="E472" s="179"/>
      <c r="F472" s="36">
        <v>1700</v>
      </c>
      <c r="G472" s="36">
        <v>700</v>
      </c>
      <c r="H472" s="36">
        <v>1100</v>
      </c>
      <c r="I472" s="37">
        <f>SUM(F472/1000*G472/1000*(H472-150)/1000)*3</f>
        <v>3.3915000000000002</v>
      </c>
      <c r="J472" s="38" t="s">
        <v>93</v>
      </c>
      <c r="K472" s="36"/>
      <c r="L472" s="34"/>
      <c r="M472" s="34">
        <v>1</v>
      </c>
      <c r="N472" s="34"/>
      <c r="O472" s="34" t="s">
        <v>563</v>
      </c>
      <c r="P472" s="47"/>
      <c r="Q472" s="47"/>
      <c r="R472" s="47"/>
    </row>
    <row r="473" spans="1:18">
      <c r="A473" s="24" t="s">
        <v>516</v>
      </c>
      <c r="B473" s="25"/>
      <c r="C473" s="154" t="s">
        <v>94</v>
      </c>
      <c r="D473" s="155"/>
      <c r="E473" s="156"/>
      <c r="F473" s="26"/>
      <c r="G473" s="26"/>
      <c r="H473" s="26"/>
      <c r="I473" s="27"/>
      <c r="J473" s="6"/>
      <c r="K473" s="26"/>
      <c r="L473" s="24"/>
      <c r="M473" s="24">
        <v>1</v>
      </c>
      <c r="N473" s="24"/>
      <c r="O473" s="24" t="s">
        <v>563</v>
      </c>
      <c r="P473" s="47"/>
      <c r="Q473" s="47"/>
      <c r="R473" s="47"/>
    </row>
    <row r="474" spans="1:18">
      <c r="A474" s="24" t="s">
        <v>517</v>
      </c>
      <c r="B474" s="25"/>
      <c r="C474" s="154" t="s">
        <v>104</v>
      </c>
      <c r="D474" s="155"/>
      <c r="E474" s="156"/>
      <c r="F474" s="26"/>
      <c r="G474" s="26"/>
      <c r="H474" s="26"/>
      <c r="I474" s="27"/>
      <c r="J474" s="6"/>
      <c r="K474" s="26"/>
      <c r="L474" s="24"/>
      <c r="M474" s="24">
        <v>6</v>
      </c>
      <c r="N474" s="24"/>
      <c r="O474" s="24" t="s">
        <v>563</v>
      </c>
      <c r="P474" s="47"/>
      <c r="Q474" s="47"/>
      <c r="R474" s="47"/>
    </row>
    <row r="475" spans="1:18">
      <c r="A475" s="24" t="s">
        <v>518</v>
      </c>
      <c r="B475" s="25"/>
      <c r="C475" s="154" t="s">
        <v>110</v>
      </c>
      <c r="D475" s="155"/>
      <c r="E475" s="156"/>
      <c r="F475" s="26"/>
      <c r="G475" s="26"/>
      <c r="H475" s="26"/>
      <c r="I475" s="27"/>
      <c r="J475" s="6"/>
      <c r="K475" s="26"/>
      <c r="L475" s="24"/>
      <c r="M475" s="24">
        <v>3</v>
      </c>
      <c r="N475" s="24"/>
      <c r="O475" s="24" t="s">
        <v>563</v>
      </c>
      <c r="P475" s="47"/>
      <c r="Q475" s="47"/>
      <c r="R475" s="47"/>
    </row>
    <row r="476" spans="1:18">
      <c r="A476" s="24" t="s">
        <v>519</v>
      </c>
      <c r="B476" s="25"/>
      <c r="C476" s="154" t="s">
        <v>122</v>
      </c>
      <c r="D476" s="155"/>
      <c r="E476" s="156"/>
      <c r="F476" s="26"/>
      <c r="G476" s="26"/>
      <c r="H476" s="26"/>
      <c r="I476" s="27"/>
      <c r="J476" s="6"/>
      <c r="K476" s="26"/>
      <c r="L476" s="24"/>
      <c r="M476" s="24">
        <v>2</v>
      </c>
      <c r="N476" s="24"/>
      <c r="O476" s="24" t="s">
        <v>563</v>
      </c>
      <c r="P476" s="47"/>
      <c r="Q476" s="47"/>
      <c r="R476" s="47"/>
    </row>
    <row r="477" spans="1:18">
      <c r="A477" s="24" t="s">
        <v>520</v>
      </c>
      <c r="B477" s="25"/>
      <c r="C477" s="154" t="s">
        <v>337</v>
      </c>
      <c r="D477" s="155"/>
      <c r="E477" s="156"/>
      <c r="F477" s="26"/>
      <c r="G477" s="26"/>
      <c r="H477" s="26"/>
      <c r="I477" s="27"/>
      <c r="J477" s="6"/>
      <c r="K477" s="26"/>
      <c r="L477" s="24"/>
      <c r="M477" s="24">
        <v>1</v>
      </c>
      <c r="N477" s="24"/>
      <c r="O477" s="24" t="s">
        <v>563</v>
      </c>
      <c r="P477" s="47"/>
      <c r="Q477" s="47"/>
      <c r="R477" s="47"/>
    </row>
    <row r="478" spans="1:18" ht="18.75" customHeight="1">
      <c r="A478" s="24" t="s">
        <v>521</v>
      </c>
      <c r="B478" s="25"/>
      <c r="C478" s="154" t="s">
        <v>150</v>
      </c>
      <c r="D478" s="155"/>
      <c r="E478" s="156"/>
      <c r="F478" s="26"/>
      <c r="G478" s="26"/>
      <c r="H478" s="26"/>
      <c r="I478" s="27"/>
      <c r="J478" s="6"/>
      <c r="K478" s="26"/>
      <c r="L478" s="24"/>
      <c r="M478" s="24">
        <v>1</v>
      </c>
      <c r="N478" s="24"/>
      <c r="O478" s="24" t="s">
        <v>563</v>
      </c>
      <c r="P478" s="47"/>
      <c r="Q478" s="47"/>
      <c r="R478" s="47"/>
    </row>
    <row r="479" spans="1:18" ht="26.25">
      <c r="A479" s="34" t="s">
        <v>522</v>
      </c>
      <c r="B479" s="35">
        <v>303</v>
      </c>
      <c r="C479" s="177" t="s">
        <v>73</v>
      </c>
      <c r="D479" s="178"/>
      <c r="E479" s="179"/>
      <c r="F479" s="36">
        <v>1700</v>
      </c>
      <c r="G479" s="36">
        <v>800</v>
      </c>
      <c r="H479" s="36">
        <v>1100</v>
      </c>
      <c r="I479" s="37">
        <f t="shared" ref="I479" si="7">SUM(F479/1000*G479/1000*(H479-150)/1000)</f>
        <v>1.292</v>
      </c>
      <c r="J479" s="38">
        <v>70</v>
      </c>
      <c r="K479" s="36"/>
      <c r="L479" s="34"/>
      <c r="M479" s="34">
        <v>1</v>
      </c>
      <c r="N479" s="34"/>
      <c r="O479" s="34" t="s">
        <v>563</v>
      </c>
      <c r="P479" s="47"/>
      <c r="Q479" s="47"/>
      <c r="R479" s="47"/>
    </row>
    <row r="480" spans="1:18">
      <c r="A480" s="24" t="s">
        <v>523</v>
      </c>
      <c r="B480" s="25"/>
      <c r="C480" s="154" t="s">
        <v>94</v>
      </c>
      <c r="D480" s="155"/>
      <c r="E480" s="156"/>
      <c r="F480" s="26"/>
      <c r="G480" s="26"/>
      <c r="H480" s="26"/>
      <c r="I480" s="27"/>
      <c r="J480" s="6"/>
      <c r="K480" s="26"/>
      <c r="L480" s="24"/>
      <c r="M480" s="24">
        <v>1</v>
      </c>
      <c r="N480" s="24"/>
      <c r="O480" s="24" t="s">
        <v>563</v>
      </c>
      <c r="P480" s="47"/>
      <c r="Q480" s="47"/>
      <c r="R480" s="47"/>
    </row>
    <row r="481" spans="1:18">
      <c r="A481" s="24" t="s">
        <v>524</v>
      </c>
      <c r="B481" s="25"/>
      <c r="C481" s="154" t="s">
        <v>104</v>
      </c>
      <c r="D481" s="155"/>
      <c r="E481" s="156"/>
      <c r="F481" s="26"/>
      <c r="G481" s="26"/>
      <c r="H481" s="26"/>
      <c r="I481" s="27"/>
      <c r="J481" s="6"/>
      <c r="K481" s="26"/>
      <c r="L481" s="24"/>
      <c r="M481" s="24">
        <v>2</v>
      </c>
      <c r="N481" s="24"/>
      <c r="O481" s="24" t="s">
        <v>563</v>
      </c>
      <c r="P481" s="47"/>
      <c r="Q481" s="47"/>
      <c r="R481" s="47"/>
    </row>
    <row r="482" spans="1:18">
      <c r="A482" s="24" t="s">
        <v>525</v>
      </c>
      <c r="B482" s="25"/>
      <c r="C482" s="154" t="s">
        <v>110</v>
      </c>
      <c r="D482" s="155"/>
      <c r="E482" s="156"/>
      <c r="F482" s="26"/>
      <c r="G482" s="26"/>
      <c r="H482" s="26"/>
      <c r="I482" s="27"/>
      <c r="J482" s="6"/>
      <c r="K482" s="26"/>
      <c r="L482" s="24"/>
      <c r="M482" s="24">
        <v>1</v>
      </c>
      <c r="N482" s="24"/>
      <c r="O482" s="24" t="s">
        <v>563</v>
      </c>
      <c r="P482" s="47"/>
      <c r="Q482" s="47"/>
      <c r="R482" s="47"/>
    </row>
    <row r="483" spans="1:18">
      <c r="A483" s="24" t="s">
        <v>526</v>
      </c>
      <c r="B483" s="25"/>
      <c r="C483" s="154" t="s">
        <v>337</v>
      </c>
      <c r="D483" s="155"/>
      <c r="E483" s="156"/>
      <c r="F483" s="26"/>
      <c r="G483" s="26"/>
      <c r="H483" s="26"/>
      <c r="I483" s="27"/>
      <c r="J483" s="6"/>
      <c r="K483" s="26"/>
      <c r="L483" s="24"/>
      <c r="M483" s="24">
        <v>1</v>
      </c>
      <c r="N483" s="24"/>
      <c r="O483" s="24" t="s">
        <v>563</v>
      </c>
      <c r="P483" s="47"/>
      <c r="Q483" s="47"/>
      <c r="R483" s="47"/>
    </row>
    <row r="484" spans="1:18" ht="18.75" customHeight="1">
      <c r="A484" s="24" t="s">
        <v>527</v>
      </c>
      <c r="B484" s="25"/>
      <c r="C484" s="154" t="s">
        <v>150</v>
      </c>
      <c r="D484" s="155"/>
      <c r="E484" s="156"/>
      <c r="F484" s="26"/>
      <c r="G484" s="26"/>
      <c r="H484" s="26"/>
      <c r="I484" s="27"/>
      <c r="J484" s="6"/>
      <c r="K484" s="26"/>
      <c r="L484" s="24"/>
      <c r="M484" s="24">
        <v>1</v>
      </c>
      <c r="N484" s="24"/>
      <c r="O484" s="24" t="s">
        <v>563</v>
      </c>
      <c r="P484" s="47"/>
      <c r="Q484" s="47"/>
      <c r="R484" s="47"/>
    </row>
    <row r="485" spans="1:18">
      <c r="A485" s="24" t="s">
        <v>528</v>
      </c>
      <c r="B485" s="25"/>
      <c r="C485" s="154" t="s">
        <v>95</v>
      </c>
      <c r="D485" s="155"/>
      <c r="E485" s="156"/>
      <c r="F485" s="26"/>
      <c r="G485" s="26"/>
      <c r="H485" s="26"/>
      <c r="I485" s="27"/>
      <c r="J485" s="6"/>
      <c r="K485" s="26"/>
      <c r="L485" s="24"/>
      <c r="M485" s="24">
        <v>2</v>
      </c>
      <c r="N485" s="24"/>
      <c r="O485" s="24" t="s">
        <v>563</v>
      </c>
      <c r="P485" s="47"/>
      <c r="Q485" s="47"/>
      <c r="R485" s="47"/>
    </row>
    <row r="486" spans="1:18">
      <c r="A486" s="24" t="s">
        <v>529</v>
      </c>
      <c r="B486" s="25"/>
      <c r="C486" s="154" t="s">
        <v>10</v>
      </c>
      <c r="D486" s="155"/>
      <c r="E486" s="156"/>
      <c r="F486" s="26"/>
      <c r="G486" s="26"/>
      <c r="H486" s="26"/>
      <c r="I486" s="27"/>
      <c r="J486" s="6"/>
      <c r="K486" s="26"/>
      <c r="L486" s="24"/>
      <c r="M486" s="24">
        <v>1</v>
      </c>
      <c r="N486" s="24"/>
      <c r="O486" s="24" t="s">
        <v>563</v>
      </c>
      <c r="P486" s="47"/>
      <c r="Q486" s="47"/>
      <c r="R486" s="47"/>
    </row>
    <row r="487" spans="1:18">
      <c r="A487" s="24" t="s">
        <v>530</v>
      </c>
      <c r="B487" s="25"/>
      <c r="C487" s="154" t="s">
        <v>96</v>
      </c>
      <c r="D487" s="155"/>
      <c r="E487" s="156"/>
      <c r="F487" s="26"/>
      <c r="G487" s="26"/>
      <c r="H487" s="26"/>
      <c r="I487" s="27"/>
      <c r="J487" s="6"/>
      <c r="K487" s="26"/>
      <c r="L487" s="24"/>
      <c r="M487" s="24">
        <v>1</v>
      </c>
      <c r="N487" s="24"/>
      <c r="O487" s="24" t="s">
        <v>563</v>
      </c>
      <c r="P487" s="47"/>
      <c r="Q487" s="47"/>
      <c r="R487" s="47"/>
    </row>
    <row r="488" spans="1:18">
      <c r="A488" s="24" t="s">
        <v>531</v>
      </c>
      <c r="B488" s="25"/>
      <c r="C488" s="154" t="s">
        <v>102</v>
      </c>
      <c r="D488" s="155"/>
      <c r="E488" s="156"/>
      <c r="F488" s="26"/>
      <c r="G488" s="26"/>
      <c r="H488" s="26"/>
      <c r="I488" s="27"/>
      <c r="J488" s="6"/>
      <c r="K488" s="26"/>
      <c r="L488" s="24"/>
      <c r="M488" s="24">
        <v>2</v>
      </c>
      <c r="N488" s="24"/>
      <c r="O488" s="24" t="s">
        <v>563</v>
      </c>
      <c r="P488" s="47"/>
      <c r="Q488" s="47"/>
      <c r="R488" s="47"/>
    </row>
    <row r="489" spans="1:18">
      <c r="A489" s="24" t="s">
        <v>532</v>
      </c>
      <c r="B489" s="25"/>
      <c r="C489" s="154" t="s">
        <v>103</v>
      </c>
      <c r="D489" s="155"/>
      <c r="E489" s="156"/>
      <c r="F489" s="26"/>
      <c r="G489" s="26"/>
      <c r="H489" s="26"/>
      <c r="I489" s="27"/>
      <c r="J489" s="6"/>
      <c r="K489" s="26"/>
      <c r="L489" s="24"/>
      <c r="M489" s="24">
        <v>1</v>
      </c>
      <c r="N489" s="24"/>
      <c r="O489" s="24" t="s">
        <v>563</v>
      </c>
      <c r="P489" s="47"/>
      <c r="Q489" s="47"/>
      <c r="R489" s="47"/>
    </row>
    <row r="490" spans="1:18">
      <c r="A490" s="24" t="s">
        <v>533</v>
      </c>
      <c r="B490" s="25"/>
      <c r="C490" s="154" t="s">
        <v>44</v>
      </c>
      <c r="D490" s="155"/>
      <c r="E490" s="156"/>
      <c r="F490" s="26"/>
      <c r="G490" s="26"/>
      <c r="H490" s="26"/>
      <c r="I490" s="27"/>
      <c r="J490" s="6"/>
      <c r="K490" s="26"/>
      <c r="L490" s="24"/>
      <c r="M490" s="24">
        <v>11</v>
      </c>
      <c r="N490" s="24"/>
      <c r="O490" s="24" t="s">
        <v>563</v>
      </c>
      <c r="P490" s="47"/>
      <c r="Q490" s="47"/>
      <c r="R490" s="47"/>
    </row>
    <row r="491" spans="1:18" ht="26.25" customHeight="1">
      <c r="A491" s="34" t="s">
        <v>534</v>
      </c>
      <c r="B491" s="35">
        <v>302</v>
      </c>
      <c r="C491" s="177" t="s">
        <v>74</v>
      </c>
      <c r="D491" s="178"/>
      <c r="E491" s="179"/>
      <c r="F491" s="36">
        <v>1700</v>
      </c>
      <c r="G491" s="36">
        <v>700</v>
      </c>
      <c r="H491" s="36">
        <v>1100</v>
      </c>
      <c r="I491" s="37">
        <f t="shared" ref="I491:I493" si="8">SUM(F491/1000*G491/1000*(H491-150)/1000)</f>
        <v>1.1305000000000001</v>
      </c>
      <c r="J491" s="38">
        <v>100</v>
      </c>
      <c r="K491" s="36"/>
      <c r="L491" s="34"/>
      <c r="M491" s="34">
        <v>1</v>
      </c>
      <c r="N491" s="34"/>
      <c r="O491" s="34" t="s">
        <v>563</v>
      </c>
      <c r="P491" s="47"/>
      <c r="Q491" s="47"/>
      <c r="R491" s="47"/>
    </row>
    <row r="492" spans="1:18" ht="28.5" customHeight="1">
      <c r="A492" s="5" t="s">
        <v>612</v>
      </c>
      <c r="B492" s="5"/>
      <c r="C492" s="166" t="s">
        <v>662</v>
      </c>
      <c r="D492" s="167"/>
      <c r="E492" s="167"/>
      <c r="F492" s="155"/>
      <c r="G492" s="155"/>
      <c r="H492" s="155"/>
      <c r="I492" s="155"/>
      <c r="J492" s="155"/>
      <c r="K492" s="155"/>
      <c r="L492" s="156"/>
      <c r="M492" s="5">
        <v>1</v>
      </c>
      <c r="N492" s="33"/>
      <c r="O492" s="33"/>
      <c r="P492" s="74" t="s">
        <v>584</v>
      </c>
      <c r="Q492" s="47"/>
      <c r="R492" s="47"/>
    </row>
    <row r="493" spans="1:18" ht="26.25" customHeight="1">
      <c r="A493" s="34" t="s">
        <v>535</v>
      </c>
      <c r="B493" s="35">
        <v>301</v>
      </c>
      <c r="C493" s="177" t="s">
        <v>75</v>
      </c>
      <c r="D493" s="178"/>
      <c r="E493" s="179"/>
      <c r="F493" s="36">
        <v>1700</v>
      </c>
      <c r="G493" s="36">
        <v>700</v>
      </c>
      <c r="H493" s="36">
        <v>1100</v>
      </c>
      <c r="I493" s="37">
        <f t="shared" si="8"/>
        <v>1.1305000000000001</v>
      </c>
      <c r="J493" s="38" t="s">
        <v>93</v>
      </c>
      <c r="K493" s="36"/>
      <c r="L493" s="34"/>
      <c r="M493" s="34">
        <v>1</v>
      </c>
      <c r="N493" s="34"/>
      <c r="O493" s="34" t="s">
        <v>563</v>
      </c>
      <c r="P493" s="47"/>
      <c r="Q493" s="47"/>
      <c r="R493" s="47"/>
    </row>
    <row r="494" spans="1:18" ht="26.25" customHeight="1">
      <c r="A494" s="199"/>
      <c r="B494" s="155"/>
      <c r="C494" s="155"/>
      <c r="D494" s="155"/>
      <c r="E494" s="155"/>
      <c r="F494" s="155"/>
      <c r="G494" s="155"/>
      <c r="H494" s="155"/>
      <c r="I494" s="155"/>
      <c r="J494" s="155"/>
      <c r="K494" s="155"/>
      <c r="L494" s="156"/>
      <c r="M494" s="52"/>
      <c r="N494" s="86" t="s">
        <v>597</v>
      </c>
      <c r="O494" s="51" t="s">
        <v>584</v>
      </c>
      <c r="P494" s="47"/>
      <c r="Q494" s="47"/>
      <c r="R494" s="47"/>
    </row>
    <row r="495" spans="1:18" ht="26.25" customHeight="1">
      <c r="A495" s="39" t="s">
        <v>549</v>
      </c>
      <c r="B495" s="40">
        <v>401</v>
      </c>
      <c r="C495" s="160" t="s">
        <v>850</v>
      </c>
      <c r="D495" s="161"/>
      <c r="E495" s="162"/>
      <c r="F495" s="41">
        <v>1000</v>
      </c>
      <c r="G495" s="41">
        <v>1000</v>
      </c>
      <c r="H495" s="41">
        <v>1100</v>
      </c>
      <c r="I495" s="42"/>
      <c r="J495" s="43"/>
      <c r="K495" s="41"/>
      <c r="L495" s="39"/>
      <c r="M495" s="39">
        <v>1</v>
      </c>
      <c r="N495" s="39"/>
      <c r="O495" s="39" t="s">
        <v>564</v>
      </c>
      <c r="P495" s="47"/>
      <c r="Q495" s="47"/>
      <c r="R495" s="47"/>
    </row>
    <row r="496" spans="1:18" ht="36.6" customHeight="1">
      <c r="A496" s="24" t="s">
        <v>919</v>
      </c>
      <c r="B496" s="25" t="s">
        <v>851</v>
      </c>
      <c r="C496" s="154" t="s">
        <v>852</v>
      </c>
      <c r="D496" s="155"/>
      <c r="E496" s="156"/>
      <c r="F496" s="26"/>
      <c r="G496" s="26"/>
      <c r="H496" s="26"/>
      <c r="I496" s="27"/>
      <c r="J496" s="6"/>
      <c r="K496" s="26"/>
      <c r="L496" s="24"/>
      <c r="M496" s="24">
        <v>1</v>
      </c>
      <c r="N496" s="24"/>
      <c r="O496" s="24" t="s">
        <v>564</v>
      </c>
      <c r="P496" s="47"/>
      <c r="Q496" s="47"/>
      <c r="R496" s="47"/>
    </row>
    <row r="497" spans="1:18" ht="26.25">
      <c r="A497" s="39" t="s">
        <v>550</v>
      </c>
      <c r="B497" s="40">
        <v>402</v>
      </c>
      <c r="C497" s="160" t="s">
        <v>792</v>
      </c>
      <c r="D497" s="161"/>
      <c r="E497" s="162"/>
      <c r="F497" s="41">
        <v>1000</v>
      </c>
      <c r="G497" s="41">
        <v>1000</v>
      </c>
      <c r="H497" s="41">
        <v>1100</v>
      </c>
      <c r="I497" s="42">
        <f t="shared" ref="I497" si="9">SUM(F497/1000*G497/1000*(H497-150)/1000)</f>
        <v>0.95</v>
      </c>
      <c r="J497" s="43">
        <v>98</v>
      </c>
      <c r="K497" s="41"/>
      <c r="L497" s="39" t="s">
        <v>781</v>
      </c>
      <c r="M497" s="39">
        <v>1</v>
      </c>
      <c r="N497" s="39"/>
      <c r="O497" s="39" t="s">
        <v>564</v>
      </c>
      <c r="P497" s="47"/>
      <c r="Q497" s="47"/>
      <c r="R497" s="47"/>
    </row>
    <row r="498" spans="1:18">
      <c r="A498" s="24" t="s">
        <v>920</v>
      </c>
      <c r="B498" s="25" t="s">
        <v>783</v>
      </c>
      <c r="C498" s="154" t="s">
        <v>94</v>
      </c>
      <c r="D498" s="155"/>
      <c r="E498" s="156"/>
      <c r="F498" s="26"/>
      <c r="G498" s="26"/>
      <c r="H498" s="26"/>
      <c r="I498" s="27"/>
      <c r="J498" s="6"/>
      <c r="K498" s="26"/>
      <c r="L498" s="24"/>
      <c r="M498" s="24">
        <v>1</v>
      </c>
      <c r="N498" s="24"/>
      <c r="O498" s="24" t="s">
        <v>564</v>
      </c>
      <c r="P498" s="47"/>
      <c r="Q498" s="47"/>
      <c r="R498" s="47"/>
    </row>
    <row r="499" spans="1:18">
      <c r="A499" s="24" t="s">
        <v>921</v>
      </c>
      <c r="B499" s="25" t="s">
        <v>784</v>
      </c>
      <c r="C499" s="154" t="s">
        <v>104</v>
      </c>
      <c r="D499" s="155"/>
      <c r="E499" s="156"/>
      <c r="F499" s="26"/>
      <c r="G499" s="26"/>
      <c r="H499" s="26"/>
      <c r="I499" s="27"/>
      <c r="J499" s="6"/>
      <c r="K499" s="26"/>
      <c r="L499" s="24"/>
      <c r="M499" s="24">
        <v>2</v>
      </c>
      <c r="N499" s="24"/>
      <c r="O499" s="24" t="s">
        <v>564</v>
      </c>
      <c r="P499" s="47"/>
      <c r="Q499" s="47"/>
      <c r="R499" s="47"/>
    </row>
    <row r="500" spans="1:18">
      <c r="A500" s="24" t="s">
        <v>922</v>
      </c>
      <c r="B500" s="25" t="s">
        <v>785</v>
      </c>
      <c r="C500" s="154" t="s">
        <v>801</v>
      </c>
      <c r="D500" s="155"/>
      <c r="E500" s="156"/>
      <c r="F500" s="26"/>
      <c r="G500" s="26"/>
      <c r="H500" s="26"/>
      <c r="I500" s="27"/>
      <c r="J500" s="6"/>
      <c r="K500" s="26"/>
      <c r="L500" s="24"/>
      <c r="M500" s="24">
        <v>1</v>
      </c>
      <c r="N500" s="24"/>
      <c r="O500" s="24" t="s">
        <v>564</v>
      </c>
      <c r="P500" s="47"/>
      <c r="Q500" s="47"/>
      <c r="R500" s="47"/>
    </row>
    <row r="501" spans="1:18">
      <c r="A501" s="24" t="s">
        <v>923</v>
      </c>
      <c r="B501" s="25" t="s">
        <v>786</v>
      </c>
      <c r="C501" s="154" t="s">
        <v>95</v>
      </c>
      <c r="D501" s="155"/>
      <c r="E501" s="156"/>
      <c r="F501" s="26"/>
      <c r="G501" s="26"/>
      <c r="H501" s="26"/>
      <c r="I501" s="27"/>
      <c r="J501" s="6"/>
      <c r="K501" s="26"/>
      <c r="L501" s="24"/>
      <c r="M501" s="24">
        <v>2</v>
      </c>
      <c r="N501" s="24"/>
      <c r="O501" s="24" t="s">
        <v>564</v>
      </c>
      <c r="P501" s="47"/>
      <c r="Q501" s="47"/>
      <c r="R501" s="47"/>
    </row>
    <row r="502" spans="1:18">
      <c r="A502" s="24" t="s">
        <v>924</v>
      </c>
      <c r="B502" s="25" t="s">
        <v>787</v>
      </c>
      <c r="C502" s="154" t="s">
        <v>10</v>
      </c>
      <c r="D502" s="155"/>
      <c r="E502" s="156"/>
      <c r="F502" s="26"/>
      <c r="G502" s="26"/>
      <c r="H502" s="26"/>
      <c r="I502" s="27"/>
      <c r="J502" s="6"/>
      <c r="K502" s="26"/>
      <c r="L502" s="24"/>
      <c r="M502" s="24">
        <v>1</v>
      </c>
      <c r="N502" s="24"/>
      <c r="O502" s="24" t="s">
        <v>564</v>
      </c>
      <c r="P502" s="47"/>
      <c r="Q502" s="47"/>
      <c r="R502" s="47"/>
    </row>
    <row r="503" spans="1:18">
      <c r="A503" s="24" t="s">
        <v>925</v>
      </c>
      <c r="B503" s="25" t="s">
        <v>788</v>
      </c>
      <c r="C503" s="154" t="s">
        <v>96</v>
      </c>
      <c r="D503" s="155"/>
      <c r="E503" s="156"/>
      <c r="F503" s="26"/>
      <c r="G503" s="26"/>
      <c r="H503" s="26"/>
      <c r="I503" s="27"/>
      <c r="J503" s="6"/>
      <c r="K503" s="26"/>
      <c r="L503" s="24"/>
      <c r="M503" s="24">
        <v>1</v>
      </c>
      <c r="N503" s="24"/>
      <c r="O503" s="24" t="s">
        <v>564</v>
      </c>
      <c r="P503" s="47"/>
      <c r="Q503" s="47"/>
      <c r="R503" s="47"/>
    </row>
    <row r="504" spans="1:18">
      <c r="A504" s="24" t="s">
        <v>926</v>
      </c>
      <c r="B504" s="25" t="s">
        <v>789</v>
      </c>
      <c r="C504" s="154" t="s">
        <v>782</v>
      </c>
      <c r="D504" s="155"/>
      <c r="E504" s="156"/>
      <c r="F504" s="26"/>
      <c r="G504" s="26"/>
      <c r="H504" s="26"/>
      <c r="I504" s="27"/>
      <c r="J504" s="6"/>
      <c r="K504" s="26"/>
      <c r="L504" s="24"/>
      <c r="M504" s="24">
        <v>1</v>
      </c>
      <c r="N504" s="24"/>
      <c r="O504" s="24" t="s">
        <v>564</v>
      </c>
      <c r="P504" s="47"/>
      <c r="Q504" s="47"/>
      <c r="R504" s="47"/>
    </row>
    <row r="505" spans="1:18">
      <c r="A505" s="24" t="s">
        <v>927</v>
      </c>
      <c r="B505" s="25" t="s">
        <v>790</v>
      </c>
      <c r="C505" s="154" t="s">
        <v>103</v>
      </c>
      <c r="D505" s="155"/>
      <c r="E505" s="156"/>
      <c r="F505" s="26"/>
      <c r="G505" s="26"/>
      <c r="H505" s="26"/>
      <c r="I505" s="27"/>
      <c r="J505" s="6"/>
      <c r="K505" s="26"/>
      <c r="L505" s="24"/>
      <c r="M505" s="24">
        <v>1</v>
      </c>
      <c r="N505" s="24"/>
      <c r="O505" s="24" t="s">
        <v>564</v>
      </c>
      <c r="P505" s="47"/>
      <c r="Q505" s="47"/>
      <c r="R505" s="47"/>
    </row>
    <row r="506" spans="1:18">
      <c r="A506" s="24" t="s">
        <v>928</v>
      </c>
      <c r="B506" s="25" t="s">
        <v>791</v>
      </c>
      <c r="C506" s="154" t="s">
        <v>44</v>
      </c>
      <c r="D506" s="155"/>
      <c r="E506" s="156"/>
      <c r="F506" s="26"/>
      <c r="G506" s="26"/>
      <c r="H506" s="26"/>
      <c r="I506" s="27"/>
      <c r="J506" s="6"/>
      <c r="K506" s="26"/>
      <c r="L506" s="24"/>
      <c r="M506" s="24">
        <v>1</v>
      </c>
      <c r="N506" s="24"/>
      <c r="O506" s="24" t="s">
        <v>564</v>
      </c>
      <c r="P506" s="47"/>
      <c r="Q506" s="47"/>
      <c r="R506" s="47"/>
    </row>
    <row r="507" spans="1:18" ht="26.25">
      <c r="A507" s="39" t="s">
        <v>929</v>
      </c>
      <c r="B507" s="40">
        <v>403</v>
      </c>
      <c r="C507" s="160" t="s">
        <v>854</v>
      </c>
      <c r="D507" s="161"/>
      <c r="E507" s="162"/>
      <c r="F507" s="41">
        <v>1000</v>
      </c>
      <c r="G507" s="41">
        <v>1000</v>
      </c>
      <c r="H507" s="41">
        <v>1100</v>
      </c>
      <c r="I507" s="42">
        <f t="shared" ref="I507" si="10">SUM(F507/1000*G507/1000*(H507-150)/1000)</f>
        <v>0.95</v>
      </c>
      <c r="J507" s="43">
        <v>95</v>
      </c>
      <c r="K507" s="41"/>
      <c r="L507" s="39" t="s">
        <v>781</v>
      </c>
      <c r="M507" s="39">
        <v>1</v>
      </c>
      <c r="N507" s="39"/>
      <c r="O507" s="39" t="s">
        <v>564</v>
      </c>
      <c r="P507" s="47"/>
      <c r="Q507" s="47"/>
      <c r="R507" s="47"/>
    </row>
    <row r="508" spans="1:18">
      <c r="A508" s="24" t="s">
        <v>930</v>
      </c>
      <c r="B508" s="25" t="s">
        <v>794</v>
      </c>
      <c r="C508" s="154" t="s">
        <v>94</v>
      </c>
      <c r="D508" s="155"/>
      <c r="E508" s="156"/>
      <c r="F508" s="26"/>
      <c r="G508" s="26"/>
      <c r="H508" s="26"/>
      <c r="I508" s="27"/>
      <c r="J508" s="6"/>
      <c r="K508" s="26"/>
      <c r="L508" s="24"/>
      <c r="M508" s="24">
        <v>1</v>
      </c>
      <c r="N508" s="24"/>
      <c r="O508" s="24" t="s">
        <v>564</v>
      </c>
      <c r="P508" s="47"/>
      <c r="Q508" s="47"/>
      <c r="R508" s="47"/>
    </row>
    <row r="509" spans="1:18">
      <c r="A509" s="24" t="s">
        <v>931</v>
      </c>
      <c r="B509" s="25" t="s">
        <v>793</v>
      </c>
      <c r="C509" s="154" t="s">
        <v>104</v>
      </c>
      <c r="D509" s="155"/>
      <c r="E509" s="156"/>
      <c r="F509" s="26"/>
      <c r="G509" s="26"/>
      <c r="H509" s="26"/>
      <c r="I509" s="27"/>
      <c r="J509" s="6"/>
      <c r="K509" s="26"/>
      <c r="L509" s="24"/>
      <c r="M509" s="24">
        <v>2</v>
      </c>
      <c r="N509" s="24"/>
      <c r="O509" s="24" t="s">
        <v>564</v>
      </c>
      <c r="P509" s="47"/>
      <c r="Q509" s="47"/>
      <c r="R509" s="47"/>
    </row>
    <row r="510" spans="1:18">
      <c r="A510" s="24" t="s">
        <v>932</v>
      </c>
      <c r="B510" s="25" t="s">
        <v>795</v>
      </c>
      <c r="C510" s="154" t="s">
        <v>801</v>
      </c>
      <c r="D510" s="155"/>
      <c r="E510" s="156"/>
      <c r="F510" s="26"/>
      <c r="G510" s="26"/>
      <c r="H510" s="26"/>
      <c r="I510" s="27"/>
      <c r="J510" s="6"/>
      <c r="K510" s="26"/>
      <c r="L510" s="24"/>
      <c r="M510" s="24">
        <v>1</v>
      </c>
      <c r="N510" s="24"/>
      <c r="O510" s="24" t="s">
        <v>564</v>
      </c>
      <c r="P510" s="47"/>
      <c r="Q510" s="47"/>
      <c r="R510" s="47"/>
    </row>
    <row r="511" spans="1:18">
      <c r="A511" s="24" t="s">
        <v>933</v>
      </c>
      <c r="B511" s="25" t="s">
        <v>796</v>
      </c>
      <c r="C511" s="154" t="s">
        <v>95</v>
      </c>
      <c r="D511" s="155"/>
      <c r="E511" s="156"/>
      <c r="F511" s="26"/>
      <c r="G511" s="26"/>
      <c r="H511" s="26"/>
      <c r="I511" s="27"/>
      <c r="J511" s="6"/>
      <c r="K511" s="26"/>
      <c r="L511" s="24"/>
      <c r="M511" s="24">
        <v>2</v>
      </c>
      <c r="N511" s="24"/>
      <c r="O511" s="24" t="s">
        <v>564</v>
      </c>
      <c r="P511" s="47"/>
      <c r="Q511" s="47"/>
      <c r="R511" s="47"/>
    </row>
    <row r="512" spans="1:18">
      <c r="A512" s="24" t="s">
        <v>934</v>
      </c>
      <c r="B512" s="25" t="s">
        <v>797</v>
      </c>
      <c r="C512" s="154" t="s">
        <v>10</v>
      </c>
      <c r="D512" s="155"/>
      <c r="E512" s="156"/>
      <c r="F512" s="26"/>
      <c r="G512" s="26"/>
      <c r="H512" s="26"/>
      <c r="I512" s="27"/>
      <c r="J512" s="6"/>
      <c r="K512" s="26"/>
      <c r="L512" s="24"/>
      <c r="M512" s="24">
        <v>1</v>
      </c>
      <c r="N512" s="24"/>
      <c r="O512" s="24" t="s">
        <v>564</v>
      </c>
      <c r="P512" s="47"/>
      <c r="Q512" s="47"/>
      <c r="R512" s="47"/>
    </row>
    <row r="513" spans="1:18">
      <c r="A513" s="24" t="s">
        <v>935</v>
      </c>
      <c r="B513" s="25" t="s">
        <v>798</v>
      </c>
      <c r="C513" s="154" t="s">
        <v>96</v>
      </c>
      <c r="D513" s="155"/>
      <c r="E513" s="156"/>
      <c r="F513" s="26"/>
      <c r="G513" s="26"/>
      <c r="H513" s="26"/>
      <c r="I513" s="27"/>
      <c r="J513" s="6"/>
      <c r="K513" s="26"/>
      <c r="L513" s="24"/>
      <c r="M513" s="24">
        <v>1</v>
      </c>
      <c r="N513" s="24"/>
      <c r="O513" s="24" t="s">
        <v>564</v>
      </c>
      <c r="P513" s="47"/>
      <c r="Q513" s="47"/>
      <c r="R513" s="47"/>
    </row>
    <row r="514" spans="1:18">
      <c r="A514" s="24" t="s">
        <v>936</v>
      </c>
      <c r="B514" s="25" t="s">
        <v>799</v>
      </c>
      <c r="C514" s="154" t="s">
        <v>782</v>
      </c>
      <c r="D514" s="155"/>
      <c r="E514" s="156"/>
      <c r="F514" s="26"/>
      <c r="G514" s="26"/>
      <c r="H514" s="26"/>
      <c r="I514" s="27"/>
      <c r="J514" s="6"/>
      <c r="K514" s="26"/>
      <c r="L514" s="24"/>
      <c r="M514" s="24">
        <v>1</v>
      </c>
      <c r="N514" s="24"/>
      <c r="O514" s="24" t="s">
        <v>564</v>
      </c>
      <c r="P514" s="47"/>
      <c r="Q514" s="47"/>
      <c r="R514" s="47"/>
    </row>
    <row r="515" spans="1:18">
      <c r="A515" s="24" t="s">
        <v>937</v>
      </c>
      <c r="B515" s="25" t="s">
        <v>800</v>
      </c>
      <c r="C515" s="154" t="s">
        <v>103</v>
      </c>
      <c r="D515" s="155"/>
      <c r="E515" s="156"/>
      <c r="F515" s="26"/>
      <c r="G515" s="26"/>
      <c r="H515" s="26"/>
      <c r="I515" s="27"/>
      <c r="J515" s="6"/>
      <c r="K515" s="26"/>
      <c r="L515" s="24"/>
      <c r="M515" s="24">
        <v>1</v>
      </c>
      <c r="N515" s="24"/>
      <c r="O515" s="24" t="s">
        <v>564</v>
      </c>
      <c r="P515" s="47"/>
      <c r="Q515" s="47"/>
      <c r="R515" s="47"/>
    </row>
    <row r="516" spans="1:18">
      <c r="A516" s="24" t="s">
        <v>938</v>
      </c>
      <c r="B516" s="25" t="s">
        <v>855</v>
      </c>
      <c r="C516" s="154" t="s">
        <v>44</v>
      </c>
      <c r="D516" s="155"/>
      <c r="E516" s="156"/>
      <c r="F516" s="26"/>
      <c r="G516" s="26"/>
      <c r="H516" s="26"/>
      <c r="I516" s="27"/>
      <c r="J516" s="6"/>
      <c r="K516" s="26"/>
      <c r="L516" s="24"/>
      <c r="M516" s="24">
        <v>1</v>
      </c>
      <c r="N516" s="24"/>
      <c r="O516" s="24" t="s">
        <v>564</v>
      </c>
      <c r="P516" s="47"/>
      <c r="Q516" s="47"/>
      <c r="R516" s="47"/>
    </row>
    <row r="517" spans="1:18">
      <c r="A517" s="24" t="s">
        <v>939</v>
      </c>
      <c r="B517" s="25" t="s">
        <v>856</v>
      </c>
      <c r="C517" s="154" t="s">
        <v>857</v>
      </c>
      <c r="D517" s="155"/>
      <c r="E517" s="156"/>
      <c r="F517" s="26"/>
      <c r="G517" s="26"/>
      <c r="H517" s="26"/>
      <c r="I517" s="27"/>
      <c r="J517" s="6"/>
      <c r="K517" s="26"/>
      <c r="L517" s="24"/>
      <c r="M517" s="24">
        <v>1</v>
      </c>
      <c r="N517" s="24"/>
      <c r="O517" s="24" t="s">
        <v>564</v>
      </c>
      <c r="P517" s="47"/>
      <c r="Q517" s="47"/>
      <c r="R517" s="47"/>
    </row>
    <row r="518" spans="1:18" ht="26.25">
      <c r="A518" s="39" t="s">
        <v>940</v>
      </c>
      <c r="B518" s="40">
        <v>404</v>
      </c>
      <c r="C518" s="160" t="s">
        <v>802</v>
      </c>
      <c r="D518" s="161"/>
      <c r="E518" s="162"/>
      <c r="F518" s="41">
        <v>1000</v>
      </c>
      <c r="G518" s="41">
        <v>1000</v>
      </c>
      <c r="H518" s="41">
        <v>1100</v>
      </c>
      <c r="I518" s="42">
        <f t="shared" ref="I518" si="11">SUM(F518/1000*G518/1000*(H518-150)/1000)</f>
        <v>0.95</v>
      </c>
      <c r="J518" s="43" t="s">
        <v>803</v>
      </c>
      <c r="K518" s="41"/>
      <c r="L518" s="39" t="s">
        <v>781</v>
      </c>
      <c r="M518" s="39">
        <v>1</v>
      </c>
      <c r="N518" s="39"/>
      <c r="O518" s="39" t="s">
        <v>564</v>
      </c>
      <c r="P518" s="47"/>
      <c r="Q518" s="47"/>
      <c r="R518" s="47"/>
    </row>
    <row r="519" spans="1:18">
      <c r="A519" s="24" t="s">
        <v>941</v>
      </c>
      <c r="B519" s="25" t="s">
        <v>804</v>
      </c>
      <c r="C519" s="154" t="s">
        <v>94</v>
      </c>
      <c r="D519" s="155"/>
      <c r="E519" s="156"/>
      <c r="F519" s="26"/>
      <c r="G519" s="26"/>
      <c r="H519" s="26"/>
      <c r="I519" s="27"/>
      <c r="J519" s="6"/>
      <c r="K519" s="26"/>
      <c r="L519" s="24"/>
      <c r="M519" s="24">
        <v>1</v>
      </c>
      <c r="N519" s="24"/>
      <c r="O519" s="24" t="s">
        <v>564</v>
      </c>
      <c r="P519" s="47"/>
      <c r="Q519" s="47"/>
      <c r="R519" s="47"/>
    </row>
    <row r="520" spans="1:18">
      <c r="A520" s="24" t="s">
        <v>942</v>
      </c>
      <c r="B520" s="25" t="s">
        <v>806</v>
      </c>
      <c r="C520" s="154" t="s">
        <v>104</v>
      </c>
      <c r="D520" s="155"/>
      <c r="E520" s="156"/>
      <c r="F520" s="26"/>
      <c r="G520" s="26"/>
      <c r="H520" s="26"/>
      <c r="I520" s="27"/>
      <c r="J520" s="6"/>
      <c r="K520" s="26"/>
      <c r="L520" s="24"/>
      <c r="M520" s="24">
        <v>2</v>
      </c>
      <c r="N520" s="24"/>
      <c r="O520" s="24" t="s">
        <v>564</v>
      </c>
      <c r="P520" s="47"/>
      <c r="Q520" s="47"/>
      <c r="R520" s="47"/>
    </row>
    <row r="521" spans="1:18">
      <c r="A521" s="24" t="s">
        <v>943</v>
      </c>
      <c r="B521" s="25" t="s">
        <v>807</v>
      </c>
      <c r="C521" s="154" t="s">
        <v>805</v>
      </c>
      <c r="D521" s="155"/>
      <c r="E521" s="156"/>
      <c r="F521" s="26"/>
      <c r="G521" s="26"/>
      <c r="H521" s="26"/>
      <c r="I521" s="27"/>
      <c r="J521" s="6"/>
      <c r="K521" s="26"/>
      <c r="L521" s="24"/>
      <c r="M521" s="24">
        <v>1</v>
      </c>
      <c r="N521" s="24"/>
      <c r="O521" s="24" t="s">
        <v>564</v>
      </c>
      <c r="P521" s="47"/>
      <c r="Q521" s="47"/>
      <c r="R521" s="47"/>
    </row>
    <row r="522" spans="1:18">
      <c r="A522" s="24" t="s">
        <v>944</v>
      </c>
      <c r="B522" s="25" t="s">
        <v>808</v>
      </c>
      <c r="C522" s="154" t="s">
        <v>95</v>
      </c>
      <c r="D522" s="155"/>
      <c r="E522" s="156"/>
      <c r="F522" s="26"/>
      <c r="G522" s="26"/>
      <c r="H522" s="26"/>
      <c r="I522" s="27"/>
      <c r="J522" s="6"/>
      <c r="K522" s="26"/>
      <c r="L522" s="24"/>
      <c r="M522" s="24">
        <v>2</v>
      </c>
      <c r="N522" s="24"/>
      <c r="O522" s="24" t="s">
        <v>564</v>
      </c>
      <c r="P522" s="47"/>
      <c r="Q522" s="47"/>
      <c r="R522" s="47"/>
    </row>
    <row r="523" spans="1:18">
      <c r="A523" s="24" t="s">
        <v>945</v>
      </c>
      <c r="B523" s="25" t="s">
        <v>809</v>
      </c>
      <c r="C523" s="154" t="s">
        <v>10</v>
      </c>
      <c r="D523" s="155"/>
      <c r="E523" s="156"/>
      <c r="F523" s="26"/>
      <c r="G523" s="26"/>
      <c r="H523" s="26"/>
      <c r="I523" s="27"/>
      <c r="J523" s="6"/>
      <c r="K523" s="26"/>
      <c r="L523" s="24"/>
      <c r="M523" s="24">
        <v>1</v>
      </c>
      <c r="N523" s="24"/>
      <c r="O523" s="24" t="s">
        <v>564</v>
      </c>
      <c r="P523" s="47"/>
      <c r="Q523" s="47"/>
      <c r="R523" s="47"/>
    </row>
    <row r="524" spans="1:18">
      <c r="A524" s="24" t="s">
        <v>946</v>
      </c>
      <c r="B524" s="25" t="s">
        <v>810</v>
      </c>
      <c r="C524" s="154" t="s">
        <v>96</v>
      </c>
      <c r="D524" s="155"/>
      <c r="E524" s="156"/>
      <c r="F524" s="26"/>
      <c r="G524" s="26"/>
      <c r="H524" s="26"/>
      <c r="I524" s="27"/>
      <c r="J524" s="6"/>
      <c r="K524" s="26"/>
      <c r="L524" s="24"/>
      <c r="M524" s="24">
        <v>1</v>
      </c>
      <c r="N524" s="24"/>
      <c r="O524" s="24" t="s">
        <v>564</v>
      </c>
      <c r="P524" s="47"/>
      <c r="Q524" s="47"/>
      <c r="R524" s="47"/>
    </row>
    <row r="525" spans="1:18">
      <c r="A525" s="24" t="s">
        <v>947</v>
      </c>
      <c r="B525" s="25" t="s">
        <v>811</v>
      </c>
      <c r="C525" s="154" t="s">
        <v>782</v>
      </c>
      <c r="D525" s="155"/>
      <c r="E525" s="156"/>
      <c r="F525" s="26"/>
      <c r="G525" s="26"/>
      <c r="H525" s="26"/>
      <c r="I525" s="27"/>
      <c r="J525" s="6"/>
      <c r="K525" s="26"/>
      <c r="L525" s="24"/>
      <c r="M525" s="24">
        <v>1</v>
      </c>
      <c r="N525" s="24"/>
      <c r="O525" s="24" t="s">
        <v>564</v>
      </c>
      <c r="P525" s="47"/>
      <c r="Q525" s="47"/>
      <c r="R525" s="47"/>
    </row>
    <row r="526" spans="1:18">
      <c r="A526" s="24" t="s">
        <v>948</v>
      </c>
      <c r="B526" s="25" t="s">
        <v>812</v>
      </c>
      <c r="C526" s="154" t="s">
        <v>103</v>
      </c>
      <c r="D526" s="155"/>
      <c r="E526" s="156"/>
      <c r="F526" s="26"/>
      <c r="G526" s="26"/>
      <c r="H526" s="26"/>
      <c r="I526" s="27"/>
      <c r="J526" s="6"/>
      <c r="K526" s="26"/>
      <c r="L526" s="24"/>
      <c r="M526" s="24">
        <v>1</v>
      </c>
      <c r="N526" s="24"/>
      <c r="O526" s="24" t="s">
        <v>564</v>
      </c>
      <c r="P526" s="47"/>
      <c r="Q526" s="47"/>
      <c r="R526" s="47"/>
    </row>
    <row r="527" spans="1:18">
      <c r="A527" s="24" t="s">
        <v>949</v>
      </c>
      <c r="B527" s="25" t="s">
        <v>813</v>
      </c>
      <c r="C527" s="149" t="s">
        <v>110</v>
      </c>
      <c r="D527" s="150"/>
      <c r="E527" s="151"/>
      <c r="F527" s="26"/>
      <c r="G527" s="26"/>
      <c r="H527" s="26"/>
      <c r="I527" s="27"/>
      <c r="J527" s="6"/>
      <c r="K527" s="26"/>
      <c r="L527" s="24"/>
      <c r="M527" s="24">
        <v>1</v>
      </c>
      <c r="N527" s="24"/>
      <c r="O527" s="24" t="s">
        <v>564</v>
      </c>
      <c r="P527" s="47"/>
      <c r="Q527" s="47"/>
      <c r="R527" s="47"/>
    </row>
    <row r="528" spans="1:18">
      <c r="A528" s="24" t="s">
        <v>950</v>
      </c>
      <c r="B528" s="25" t="s">
        <v>870</v>
      </c>
      <c r="C528" s="154" t="s">
        <v>44</v>
      </c>
      <c r="D528" s="155"/>
      <c r="E528" s="156"/>
      <c r="F528" s="26"/>
      <c r="G528" s="26"/>
      <c r="H528" s="26"/>
      <c r="I528" s="27"/>
      <c r="J528" s="6"/>
      <c r="K528" s="26"/>
      <c r="L528" s="24"/>
      <c r="M528" s="24">
        <v>1</v>
      </c>
      <c r="N528" s="24"/>
      <c r="O528" s="24" t="s">
        <v>564</v>
      </c>
      <c r="P528" s="47"/>
      <c r="Q528" s="47"/>
      <c r="R528" s="47"/>
    </row>
    <row r="529" spans="1:18" ht="26.25">
      <c r="A529" s="39" t="s">
        <v>952</v>
      </c>
      <c r="B529" s="40">
        <v>405</v>
      </c>
      <c r="C529" s="160" t="s">
        <v>814</v>
      </c>
      <c r="D529" s="161"/>
      <c r="E529" s="162"/>
      <c r="F529" s="41">
        <v>1000</v>
      </c>
      <c r="G529" s="41">
        <v>1000</v>
      </c>
      <c r="H529" s="41">
        <v>1100</v>
      </c>
      <c r="I529" s="42">
        <f t="shared" ref="I529" si="12">SUM(F529/1000*G529/1000*(H529-150)/1000)</f>
        <v>0.95</v>
      </c>
      <c r="J529" s="43" t="s">
        <v>815</v>
      </c>
      <c r="K529" s="41"/>
      <c r="L529" s="39" t="s">
        <v>781</v>
      </c>
      <c r="M529" s="39">
        <v>1</v>
      </c>
      <c r="N529" s="39"/>
      <c r="O529" s="39" t="s">
        <v>564</v>
      </c>
      <c r="P529" s="47"/>
      <c r="Q529" s="47"/>
      <c r="R529" s="47"/>
    </row>
    <row r="530" spans="1:18">
      <c r="A530" s="24" t="s">
        <v>951</v>
      </c>
      <c r="B530" s="25" t="s">
        <v>816</v>
      </c>
      <c r="C530" s="154" t="s">
        <v>94</v>
      </c>
      <c r="D530" s="155"/>
      <c r="E530" s="156"/>
      <c r="F530" s="26"/>
      <c r="G530" s="26"/>
      <c r="H530" s="26"/>
      <c r="I530" s="27"/>
      <c r="J530" s="6"/>
      <c r="K530" s="26"/>
      <c r="L530" s="24"/>
      <c r="M530" s="24">
        <v>1</v>
      </c>
      <c r="N530" s="24"/>
      <c r="O530" s="24" t="s">
        <v>564</v>
      </c>
      <c r="P530" s="47"/>
      <c r="Q530" s="47"/>
      <c r="R530" s="47"/>
    </row>
    <row r="531" spans="1:18">
      <c r="A531" s="24" t="s">
        <v>953</v>
      </c>
      <c r="B531" s="25" t="s">
        <v>817</v>
      </c>
      <c r="C531" s="154" t="s">
        <v>104</v>
      </c>
      <c r="D531" s="155"/>
      <c r="E531" s="156"/>
      <c r="F531" s="26"/>
      <c r="G531" s="26"/>
      <c r="H531" s="26"/>
      <c r="I531" s="27"/>
      <c r="J531" s="6"/>
      <c r="K531" s="26"/>
      <c r="L531" s="24"/>
      <c r="M531" s="24">
        <v>2</v>
      </c>
      <c r="N531" s="24"/>
      <c r="O531" s="24" t="s">
        <v>564</v>
      </c>
      <c r="P531" s="47"/>
      <c r="Q531" s="47"/>
      <c r="R531" s="47"/>
    </row>
    <row r="532" spans="1:18">
      <c r="A532" s="24" t="s">
        <v>954</v>
      </c>
      <c r="B532" s="25" t="s">
        <v>818</v>
      </c>
      <c r="C532" s="154" t="s">
        <v>805</v>
      </c>
      <c r="D532" s="155"/>
      <c r="E532" s="156"/>
      <c r="F532" s="26"/>
      <c r="G532" s="26"/>
      <c r="H532" s="26"/>
      <c r="I532" s="27"/>
      <c r="J532" s="6"/>
      <c r="K532" s="26"/>
      <c r="L532" s="24"/>
      <c r="M532" s="24">
        <v>1</v>
      </c>
      <c r="N532" s="24"/>
      <c r="O532" s="24" t="s">
        <v>564</v>
      </c>
      <c r="P532" s="47"/>
      <c r="Q532" s="47"/>
      <c r="R532" s="47"/>
    </row>
    <row r="533" spans="1:18">
      <c r="A533" s="24" t="s">
        <v>955</v>
      </c>
      <c r="B533" s="25" t="s">
        <v>819</v>
      </c>
      <c r="C533" s="154" t="s">
        <v>95</v>
      </c>
      <c r="D533" s="155"/>
      <c r="E533" s="156"/>
      <c r="F533" s="26"/>
      <c r="G533" s="26"/>
      <c r="H533" s="26"/>
      <c r="I533" s="27"/>
      <c r="J533" s="6"/>
      <c r="K533" s="26"/>
      <c r="L533" s="24"/>
      <c r="M533" s="24">
        <v>2</v>
      </c>
      <c r="N533" s="24"/>
      <c r="O533" s="24" t="s">
        <v>564</v>
      </c>
      <c r="P533" s="47"/>
      <c r="Q533" s="47"/>
      <c r="R533" s="47"/>
    </row>
    <row r="534" spans="1:18">
      <c r="A534" s="24" t="s">
        <v>956</v>
      </c>
      <c r="B534" s="25" t="s">
        <v>820</v>
      </c>
      <c r="C534" s="154" t="s">
        <v>10</v>
      </c>
      <c r="D534" s="155"/>
      <c r="E534" s="156"/>
      <c r="F534" s="26"/>
      <c r="G534" s="26"/>
      <c r="H534" s="26"/>
      <c r="I534" s="27"/>
      <c r="J534" s="6"/>
      <c r="K534" s="26"/>
      <c r="L534" s="24"/>
      <c r="M534" s="24">
        <v>1</v>
      </c>
      <c r="N534" s="24"/>
      <c r="O534" s="24" t="s">
        <v>564</v>
      </c>
      <c r="P534" s="47"/>
      <c r="Q534" s="47"/>
      <c r="R534" s="47"/>
    </row>
    <row r="535" spans="1:18">
      <c r="A535" s="24" t="s">
        <v>957</v>
      </c>
      <c r="B535" s="25" t="s">
        <v>821</v>
      </c>
      <c r="C535" s="154" t="s">
        <v>96</v>
      </c>
      <c r="D535" s="155"/>
      <c r="E535" s="156"/>
      <c r="F535" s="26"/>
      <c r="G535" s="26"/>
      <c r="H535" s="26"/>
      <c r="I535" s="27"/>
      <c r="J535" s="6"/>
      <c r="K535" s="26"/>
      <c r="L535" s="24"/>
      <c r="M535" s="24">
        <v>1</v>
      </c>
      <c r="N535" s="24"/>
      <c r="O535" s="24" t="s">
        <v>564</v>
      </c>
      <c r="P535" s="47"/>
      <c r="Q535" s="47"/>
      <c r="R535" s="47"/>
    </row>
    <row r="536" spans="1:18">
      <c r="A536" s="24" t="s">
        <v>958</v>
      </c>
      <c r="B536" s="25" t="s">
        <v>822</v>
      </c>
      <c r="C536" s="154" t="s">
        <v>782</v>
      </c>
      <c r="D536" s="155"/>
      <c r="E536" s="156"/>
      <c r="F536" s="26"/>
      <c r="G536" s="26"/>
      <c r="H536" s="26"/>
      <c r="I536" s="27"/>
      <c r="J536" s="6"/>
      <c r="K536" s="26"/>
      <c r="L536" s="24"/>
      <c r="M536" s="24">
        <v>1</v>
      </c>
      <c r="N536" s="24"/>
      <c r="O536" s="24" t="s">
        <v>564</v>
      </c>
      <c r="P536" s="47"/>
      <c r="Q536" s="47"/>
      <c r="R536" s="47"/>
    </row>
    <row r="537" spans="1:18">
      <c r="A537" s="24" t="s">
        <v>959</v>
      </c>
      <c r="B537" s="25" t="s">
        <v>823</v>
      </c>
      <c r="C537" s="154" t="s">
        <v>103</v>
      </c>
      <c r="D537" s="155"/>
      <c r="E537" s="156"/>
      <c r="F537" s="26"/>
      <c r="G537" s="26"/>
      <c r="H537" s="26"/>
      <c r="I537" s="27"/>
      <c r="J537" s="6"/>
      <c r="K537" s="26"/>
      <c r="L537" s="24"/>
      <c r="M537" s="24">
        <v>1</v>
      </c>
      <c r="N537" s="24"/>
      <c r="O537" s="24" t="s">
        <v>564</v>
      </c>
      <c r="P537" s="47"/>
      <c r="Q537" s="47"/>
      <c r="R537" s="47"/>
    </row>
    <row r="538" spans="1:18">
      <c r="A538" s="24" t="s">
        <v>960</v>
      </c>
      <c r="B538" s="25" t="s">
        <v>824</v>
      </c>
      <c r="C538" s="154" t="s">
        <v>44</v>
      </c>
      <c r="D538" s="155"/>
      <c r="E538" s="156"/>
      <c r="F538" s="26"/>
      <c r="G538" s="26"/>
      <c r="H538" s="26"/>
      <c r="I538" s="27"/>
      <c r="J538" s="6"/>
      <c r="K538" s="26"/>
      <c r="L538" s="24"/>
      <c r="M538" s="24">
        <v>1</v>
      </c>
      <c r="N538" s="24"/>
      <c r="O538" s="24" t="s">
        <v>564</v>
      </c>
      <c r="P538" s="47"/>
      <c r="Q538" s="47"/>
      <c r="R538" s="47"/>
    </row>
    <row r="539" spans="1:18">
      <c r="A539" s="24" t="s">
        <v>961</v>
      </c>
      <c r="B539" s="25" t="s">
        <v>859</v>
      </c>
      <c r="C539" s="149" t="s">
        <v>110</v>
      </c>
      <c r="D539" s="150"/>
      <c r="E539" s="151"/>
      <c r="F539" s="26"/>
      <c r="G539" s="26"/>
      <c r="H539" s="26"/>
      <c r="I539" s="27"/>
      <c r="J539" s="6"/>
      <c r="K539" s="26"/>
      <c r="L539" s="24"/>
      <c r="M539" s="24">
        <v>1</v>
      </c>
      <c r="N539" s="24"/>
      <c r="O539" s="24" t="s">
        <v>564</v>
      </c>
      <c r="P539" s="47"/>
      <c r="Q539" s="47"/>
      <c r="R539" s="47"/>
    </row>
    <row r="540" spans="1:18">
      <c r="A540" s="24" t="s">
        <v>962</v>
      </c>
      <c r="B540" s="25" t="s">
        <v>871</v>
      </c>
      <c r="C540" s="154" t="s">
        <v>857</v>
      </c>
      <c r="D540" s="155"/>
      <c r="E540" s="156"/>
      <c r="F540" s="26"/>
      <c r="G540" s="26"/>
      <c r="H540" s="26"/>
      <c r="I540" s="27"/>
      <c r="J540" s="6"/>
      <c r="K540" s="26"/>
      <c r="L540" s="24"/>
      <c r="M540" s="24">
        <v>1</v>
      </c>
      <c r="N540" s="24"/>
      <c r="O540" s="24" t="s">
        <v>564</v>
      </c>
      <c r="P540" s="47"/>
      <c r="Q540" s="47"/>
      <c r="R540" s="47"/>
    </row>
    <row r="541" spans="1:18" ht="25.5" customHeight="1">
      <c r="A541" s="53"/>
      <c r="B541" s="57"/>
      <c r="C541" s="54"/>
      <c r="D541" s="54"/>
      <c r="E541" s="54"/>
      <c r="F541" s="58"/>
      <c r="G541" s="58"/>
      <c r="H541" s="58"/>
      <c r="I541" s="59"/>
      <c r="J541" s="60"/>
      <c r="K541" s="55"/>
      <c r="L541" s="52"/>
      <c r="M541" s="52"/>
      <c r="N541" s="86" t="s">
        <v>594</v>
      </c>
      <c r="O541" s="51" t="s">
        <v>584</v>
      </c>
      <c r="P541" s="47"/>
      <c r="Q541" s="47"/>
      <c r="R541" s="47"/>
    </row>
    <row r="542" spans="1:18" ht="26.25">
      <c r="A542" s="39" t="s">
        <v>965</v>
      </c>
      <c r="B542" s="40">
        <v>501</v>
      </c>
      <c r="C542" s="160" t="s">
        <v>780</v>
      </c>
      <c r="D542" s="161"/>
      <c r="E542" s="162"/>
      <c r="F542" s="41">
        <v>600</v>
      </c>
      <c r="G542" s="41">
        <v>600</v>
      </c>
      <c r="H542" s="41">
        <v>1100</v>
      </c>
      <c r="I542" s="42"/>
      <c r="J542" s="43"/>
      <c r="K542" s="41"/>
      <c r="L542" s="39"/>
      <c r="M542" s="39">
        <v>1</v>
      </c>
      <c r="N542" s="39"/>
      <c r="O542" s="39" t="s">
        <v>590</v>
      </c>
      <c r="P542" s="47"/>
      <c r="Q542" s="47"/>
      <c r="R542" s="47"/>
    </row>
    <row r="543" spans="1:18" ht="36.6" customHeight="1">
      <c r="A543" s="24" t="s">
        <v>963</v>
      </c>
      <c r="B543" s="25" t="s">
        <v>853</v>
      </c>
      <c r="C543" s="154" t="s">
        <v>852</v>
      </c>
      <c r="D543" s="155"/>
      <c r="E543" s="156"/>
      <c r="F543" s="26"/>
      <c r="G543" s="26"/>
      <c r="H543" s="26"/>
      <c r="I543" s="27"/>
      <c r="J543" s="6"/>
      <c r="K543" s="26"/>
      <c r="L543" s="24"/>
      <c r="M543" s="24">
        <v>1</v>
      </c>
      <c r="N543" s="24"/>
      <c r="O543" s="24" t="s">
        <v>590</v>
      </c>
      <c r="P543" s="47"/>
      <c r="Q543" s="47"/>
      <c r="R543" s="47"/>
    </row>
    <row r="544" spans="1:18" ht="75">
      <c r="A544" s="39" t="s">
        <v>964</v>
      </c>
      <c r="B544" s="40">
        <v>502</v>
      </c>
      <c r="C544" s="160" t="s">
        <v>834</v>
      </c>
      <c r="D544" s="161"/>
      <c r="E544" s="162"/>
      <c r="F544" s="41">
        <v>600</v>
      </c>
      <c r="G544" s="41">
        <v>600</v>
      </c>
      <c r="H544" s="41">
        <v>600</v>
      </c>
      <c r="I544" s="42"/>
      <c r="J544" s="43"/>
      <c r="K544" s="41"/>
      <c r="L544" s="39" t="s">
        <v>825</v>
      </c>
      <c r="M544" s="39">
        <v>1</v>
      </c>
      <c r="N544" s="39"/>
      <c r="O544" s="39" t="s">
        <v>590</v>
      </c>
      <c r="P544" s="47"/>
      <c r="Q544" s="47"/>
      <c r="R544" s="47"/>
    </row>
    <row r="545" spans="1:18">
      <c r="A545" s="24" t="s">
        <v>966</v>
      </c>
      <c r="B545" s="25" t="s">
        <v>826</v>
      </c>
      <c r="C545" s="154" t="s">
        <v>94</v>
      </c>
      <c r="D545" s="155"/>
      <c r="E545" s="156"/>
      <c r="F545" s="26"/>
      <c r="G545" s="26"/>
      <c r="H545" s="26"/>
      <c r="I545" s="27"/>
      <c r="J545" s="6"/>
      <c r="K545" s="26"/>
      <c r="L545" s="24"/>
      <c r="M545" s="24">
        <v>1</v>
      </c>
      <c r="N545" s="24"/>
      <c r="O545" s="24" t="s">
        <v>590</v>
      </c>
      <c r="P545" s="47"/>
      <c r="Q545" s="47"/>
      <c r="R545" s="47"/>
    </row>
    <row r="546" spans="1:18">
      <c r="A546" s="24" t="s">
        <v>967</v>
      </c>
      <c r="B546" s="25" t="s">
        <v>827</v>
      </c>
      <c r="C546" s="154" t="s">
        <v>104</v>
      </c>
      <c r="D546" s="155"/>
      <c r="E546" s="156"/>
      <c r="F546" s="26"/>
      <c r="G546" s="26"/>
      <c r="H546" s="26"/>
      <c r="I546" s="27"/>
      <c r="J546" s="6"/>
      <c r="K546" s="26"/>
      <c r="L546" s="24"/>
      <c r="M546" s="24">
        <v>2</v>
      </c>
      <c r="N546" s="24"/>
      <c r="O546" s="24" t="s">
        <v>590</v>
      </c>
      <c r="P546" s="47"/>
      <c r="Q546" s="47"/>
      <c r="R546" s="47"/>
    </row>
    <row r="547" spans="1:18">
      <c r="A547" s="24" t="s">
        <v>968</v>
      </c>
      <c r="B547" s="25" t="s">
        <v>828</v>
      </c>
      <c r="C547" s="154" t="s">
        <v>95</v>
      </c>
      <c r="D547" s="155"/>
      <c r="E547" s="156"/>
      <c r="F547" s="26"/>
      <c r="G547" s="26"/>
      <c r="H547" s="26"/>
      <c r="I547" s="27"/>
      <c r="J547" s="6"/>
      <c r="K547" s="26"/>
      <c r="L547" s="24"/>
      <c r="M547" s="24">
        <v>2</v>
      </c>
      <c r="N547" s="24"/>
      <c r="O547" s="24" t="s">
        <v>590</v>
      </c>
      <c r="P547" s="47"/>
      <c r="Q547" s="47"/>
      <c r="R547" s="47"/>
    </row>
    <row r="548" spans="1:18">
      <c r="A548" s="24" t="s">
        <v>969</v>
      </c>
      <c r="B548" s="25" t="s">
        <v>829</v>
      </c>
      <c r="C548" s="154" t="s">
        <v>10</v>
      </c>
      <c r="D548" s="155"/>
      <c r="E548" s="156"/>
      <c r="F548" s="26"/>
      <c r="G548" s="26"/>
      <c r="H548" s="26"/>
      <c r="I548" s="27"/>
      <c r="J548" s="6"/>
      <c r="K548" s="26"/>
      <c r="L548" s="24"/>
      <c r="M548" s="24">
        <v>1</v>
      </c>
      <c r="N548" s="24"/>
      <c r="O548" s="24" t="s">
        <v>590</v>
      </c>
      <c r="P548" s="47"/>
      <c r="Q548" s="47"/>
      <c r="R548" s="47"/>
    </row>
    <row r="549" spans="1:18">
      <c r="A549" s="24" t="s">
        <v>970</v>
      </c>
      <c r="B549" s="25" t="s">
        <v>830</v>
      </c>
      <c r="C549" s="154" t="s">
        <v>96</v>
      </c>
      <c r="D549" s="155"/>
      <c r="E549" s="156"/>
      <c r="F549" s="26"/>
      <c r="G549" s="26"/>
      <c r="H549" s="26"/>
      <c r="I549" s="27"/>
      <c r="J549" s="6"/>
      <c r="K549" s="26"/>
      <c r="L549" s="24"/>
      <c r="M549" s="24">
        <v>1</v>
      </c>
      <c r="N549" s="24"/>
      <c r="O549" s="24" t="s">
        <v>590</v>
      </c>
      <c r="P549" s="47"/>
      <c r="Q549" s="47"/>
      <c r="R549" s="47"/>
    </row>
    <row r="550" spans="1:18">
      <c r="A550" s="24" t="s">
        <v>971</v>
      </c>
      <c r="B550" s="25" t="s">
        <v>831</v>
      </c>
      <c r="C550" s="154" t="s">
        <v>782</v>
      </c>
      <c r="D550" s="155"/>
      <c r="E550" s="156"/>
      <c r="F550" s="26"/>
      <c r="G550" s="26"/>
      <c r="H550" s="26"/>
      <c r="I550" s="27"/>
      <c r="J550" s="6"/>
      <c r="K550" s="26"/>
      <c r="L550" s="24"/>
      <c r="M550" s="24">
        <v>1</v>
      </c>
      <c r="N550" s="24"/>
      <c r="O550" s="24" t="s">
        <v>590</v>
      </c>
      <c r="P550" s="47"/>
      <c r="Q550" s="47"/>
      <c r="R550" s="47"/>
    </row>
    <row r="551" spans="1:18">
      <c r="A551" s="24" t="s">
        <v>972</v>
      </c>
      <c r="B551" s="25" t="s">
        <v>832</v>
      </c>
      <c r="C551" s="154" t="s">
        <v>103</v>
      </c>
      <c r="D551" s="155"/>
      <c r="E551" s="156"/>
      <c r="F551" s="26"/>
      <c r="G551" s="26"/>
      <c r="H551" s="26"/>
      <c r="I551" s="27"/>
      <c r="J551" s="6"/>
      <c r="K551" s="26"/>
      <c r="L551" s="24"/>
      <c r="M551" s="24">
        <v>1</v>
      </c>
      <c r="N551" s="24"/>
      <c r="O551" s="24" t="s">
        <v>590</v>
      </c>
      <c r="P551" s="47"/>
      <c r="Q551" s="47"/>
      <c r="R551" s="47"/>
    </row>
    <row r="552" spans="1:18">
      <c r="A552" s="24" t="s">
        <v>973</v>
      </c>
      <c r="B552" s="25" t="s">
        <v>833</v>
      </c>
      <c r="C552" s="154" t="s">
        <v>44</v>
      </c>
      <c r="D552" s="155"/>
      <c r="E552" s="156"/>
      <c r="F552" s="26"/>
      <c r="G552" s="26"/>
      <c r="H552" s="26"/>
      <c r="I552" s="27"/>
      <c r="J552" s="6"/>
      <c r="K552" s="26"/>
      <c r="L552" s="24"/>
      <c r="M552" s="24">
        <v>1</v>
      </c>
      <c r="N552" s="24"/>
      <c r="O552" s="24" t="s">
        <v>590</v>
      </c>
      <c r="P552" s="47"/>
      <c r="Q552" s="47"/>
      <c r="R552" s="47"/>
    </row>
    <row r="553" spans="1:18" ht="26.25">
      <c r="A553" s="39" t="s">
        <v>974</v>
      </c>
      <c r="B553" s="40">
        <v>503</v>
      </c>
      <c r="C553" s="160" t="s">
        <v>780</v>
      </c>
      <c r="D553" s="161"/>
      <c r="E553" s="162"/>
      <c r="F553" s="41">
        <v>600</v>
      </c>
      <c r="G553" s="41">
        <v>600</v>
      </c>
      <c r="H553" s="41">
        <v>1100</v>
      </c>
      <c r="I553" s="42"/>
      <c r="J553" s="43"/>
      <c r="K553" s="41"/>
      <c r="L553" s="39"/>
      <c r="M553" s="39">
        <v>1</v>
      </c>
      <c r="N553" s="39"/>
      <c r="O553" s="39" t="s">
        <v>590</v>
      </c>
      <c r="P553" s="47"/>
      <c r="Q553" s="47"/>
      <c r="R553" s="47"/>
    </row>
    <row r="554" spans="1:18" ht="36.6" customHeight="1">
      <c r="A554" s="24" t="s">
        <v>975</v>
      </c>
      <c r="B554" s="25" t="s">
        <v>858</v>
      </c>
      <c r="C554" s="154" t="s">
        <v>852</v>
      </c>
      <c r="D554" s="155"/>
      <c r="E554" s="156"/>
      <c r="F554" s="26"/>
      <c r="G554" s="26"/>
      <c r="H554" s="26"/>
      <c r="I554" s="27"/>
      <c r="J554" s="6"/>
      <c r="K554" s="26"/>
      <c r="L554" s="24"/>
      <c r="M554" s="24">
        <v>1</v>
      </c>
      <c r="N554" s="24"/>
      <c r="O554" s="24" t="s">
        <v>590</v>
      </c>
      <c r="P554" s="47"/>
      <c r="Q554" s="47"/>
      <c r="R554" s="47"/>
    </row>
    <row r="555" spans="1:18" ht="75">
      <c r="A555" s="39" t="s">
        <v>976</v>
      </c>
      <c r="B555" s="40">
        <v>504</v>
      </c>
      <c r="C555" s="160" t="s">
        <v>835</v>
      </c>
      <c r="D555" s="161"/>
      <c r="E555" s="162"/>
      <c r="F555" s="41">
        <v>600</v>
      </c>
      <c r="G555" s="41">
        <v>600</v>
      </c>
      <c r="H555" s="41">
        <v>600</v>
      </c>
      <c r="I555" s="42"/>
      <c r="J555" s="43"/>
      <c r="K555" s="41"/>
      <c r="L555" s="39" t="s">
        <v>825</v>
      </c>
      <c r="M555" s="39">
        <v>1</v>
      </c>
      <c r="N555" s="39"/>
      <c r="O555" s="39" t="s">
        <v>590</v>
      </c>
      <c r="P555" s="47"/>
      <c r="Q555" s="47"/>
      <c r="R555" s="47"/>
    </row>
    <row r="556" spans="1:18">
      <c r="A556" s="24" t="s">
        <v>977</v>
      </c>
      <c r="B556" s="25" t="s">
        <v>836</v>
      </c>
      <c r="C556" s="154" t="s">
        <v>94</v>
      </c>
      <c r="D556" s="155"/>
      <c r="E556" s="156"/>
      <c r="F556" s="26"/>
      <c r="G556" s="26"/>
      <c r="H556" s="26"/>
      <c r="I556" s="27"/>
      <c r="J556" s="6"/>
      <c r="K556" s="26"/>
      <c r="L556" s="24"/>
      <c r="M556" s="24">
        <v>1</v>
      </c>
      <c r="N556" s="24"/>
      <c r="O556" s="24" t="s">
        <v>590</v>
      </c>
      <c r="P556" s="47"/>
      <c r="Q556" s="47"/>
      <c r="R556" s="47"/>
    </row>
    <row r="557" spans="1:18">
      <c r="A557" s="24" t="s">
        <v>978</v>
      </c>
      <c r="B557" s="25" t="s">
        <v>837</v>
      </c>
      <c r="C557" s="154" t="s">
        <v>104</v>
      </c>
      <c r="D557" s="155"/>
      <c r="E557" s="156"/>
      <c r="F557" s="26"/>
      <c r="G557" s="26"/>
      <c r="H557" s="26"/>
      <c r="I557" s="27"/>
      <c r="J557" s="6"/>
      <c r="K557" s="26"/>
      <c r="L557" s="24"/>
      <c r="M557" s="24">
        <v>2</v>
      </c>
      <c r="N557" s="24"/>
      <c r="O557" s="24" t="s">
        <v>590</v>
      </c>
      <c r="P557" s="47"/>
      <c r="Q557" s="47"/>
      <c r="R557" s="47"/>
    </row>
    <row r="558" spans="1:18">
      <c r="A558" s="24" t="s">
        <v>979</v>
      </c>
      <c r="B558" s="25" t="s">
        <v>838</v>
      </c>
      <c r="C558" s="154" t="s">
        <v>95</v>
      </c>
      <c r="D558" s="155"/>
      <c r="E558" s="156"/>
      <c r="F558" s="26"/>
      <c r="G558" s="26"/>
      <c r="H558" s="26"/>
      <c r="I558" s="27"/>
      <c r="J558" s="6"/>
      <c r="K558" s="26"/>
      <c r="L558" s="24"/>
      <c r="M558" s="24">
        <v>2</v>
      </c>
      <c r="N558" s="24"/>
      <c r="O558" s="24" t="s">
        <v>590</v>
      </c>
      <c r="P558" s="47"/>
      <c r="Q558" s="47"/>
      <c r="R558" s="47"/>
    </row>
    <row r="559" spans="1:18">
      <c r="A559" s="24" t="s">
        <v>980</v>
      </c>
      <c r="B559" s="25" t="s">
        <v>839</v>
      </c>
      <c r="C559" s="154" t="s">
        <v>10</v>
      </c>
      <c r="D559" s="155"/>
      <c r="E559" s="156"/>
      <c r="F559" s="26"/>
      <c r="G559" s="26"/>
      <c r="H559" s="26"/>
      <c r="I559" s="27"/>
      <c r="J559" s="6"/>
      <c r="K559" s="26"/>
      <c r="L559" s="24"/>
      <c r="M559" s="24">
        <v>1</v>
      </c>
      <c r="N559" s="24"/>
      <c r="O559" s="24" t="s">
        <v>590</v>
      </c>
      <c r="P559" s="47"/>
      <c r="Q559" s="47"/>
      <c r="R559" s="47"/>
    </row>
    <row r="560" spans="1:18">
      <c r="A560" s="24" t="s">
        <v>981</v>
      </c>
      <c r="B560" s="25" t="s">
        <v>840</v>
      </c>
      <c r="C560" s="154" t="s">
        <v>96</v>
      </c>
      <c r="D560" s="155"/>
      <c r="E560" s="156"/>
      <c r="F560" s="26"/>
      <c r="G560" s="26"/>
      <c r="H560" s="26"/>
      <c r="I560" s="27"/>
      <c r="J560" s="6"/>
      <c r="K560" s="26"/>
      <c r="L560" s="24"/>
      <c r="M560" s="24">
        <v>1</v>
      </c>
      <c r="N560" s="24"/>
      <c r="O560" s="24" t="s">
        <v>590</v>
      </c>
      <c r="P560" s="47"/>
      <c r="Q560" s="47"/>
      <c r="R560" s="47"/>
    </row>
    <row r="561" spans="1:18">
      <c r="A561" s="24" t="s">
        <v>982</v>
      </c>
      <c r="B561" s="25" t="s">
        <v>841</v>
      </c>
      <c r="C561" s="154" t="s">
        <v>782</v>
      </c>
      <c r="D561" s="155"/>
      <c r="E561" s="156"/>
      <c r="F561" s="26"/>
      <c r="G561" s="26"/>
      <c r="H561" s="26"/>
      <c r="I561" s="27"/>
      <c r="J561" s="6"/>
      <c r="K561" s="26"/>
      <c r="L561" s="24"/>
      <c r="M561" s="24">
        <v>1</v>
      </c>
      <c r="N561" s="24"/>
      <c r="O561" s="24" t="s">
        <v>590</v>
      </c>
      <c r="P561" s="47"/>
      <c r="Q561" s="47"/>
      <c r="R561" s="47"/>
    </row>
    <row r="562" spans="1:18">
      <c r="A562" s="24" t="s">
        <v>983</v>
      </c>
      <c r="B562" s="25" t="s">
        <v>842</v>
      </c>
      <c r="C562" s="154" t="s">
        <v>103</v>
      </c>
      <c r="D562" s="155"/>
      <c r="E562" s="156"/>
      <c r="F562" s="26"/>
      <c r="G562" s="26"/>
      <c r="H562" s="26"/>
      <c r="I562" s="27"/>
      <c r="J562" s="6"/>
      <c r="K562" s="26"/>
      <c r="L562" s="24"/>
      <c r="M562" s="24">
        <v>1</v>
      </c>
      <c r="N562" s="24"/>
      <c r="O562" s="24" t="s">
        <v>590</v>
      </c>
      <c r="P562" s="47"/>
      <c r="Q562" s="47"/>
      <c r="R562" s="47"/>
    </row>
    <row r="563" spans="1:18">
      <c r="A563" s="24" t="s">
        <v>984</v>
      </c>
      <c r="B563" s="25" t="s">
        <v>843</v>
      </c>
      <c r="C563" s="154" t="s">
        <v>44</v>
      </c>
      <c r="D563" s="155"/>
      <c r="E563" s="156"/>
      <c r="F563" s="26"/>
      <c r="G563" s="26"/>
      <c r="H563" s="26"/>
      <c r="I563" s="27"/>
      <c r="J563" s="6"/>
      <c r="K563" s="26"/>
      <c r="L563" s="24"/>
      <c r="M563" s="24">
        <v>1</v>
      </c>
      <c r="N563" s="24"/>
      <c r="O563" s="24" t="s">
        <v>590</v>
      </c>
      <c r="P563" s="47"/>
      <c r="Q563" s="47"/>
      <c r="R563" s="47"/>
    </row>
    <row r="564" spans="1:18" ht="361.5" customHeight="1">
      <c r="A564" s="39" t="s">
        <v>985</v>
      </c>
      <c r="B564" s="40">
        <v>506</v>
      </c>
      <c r="C564" s="160" t="s">
        <v>844</v>
      </c>
      <c r="D564" s="161"/>
      <c r="E564" s="162"/>
      <c r="F564" s="157" t="s">
        <v>845</v>
      </c>
      <c r="G564" s="158"/>
      <c r="H564" s="158"/>
      <c r="I564" s="158"/>
      <c r="J564" s="158"/>
      <c r="K564" s="158"/>
      <c r="L564" s="159"/>
      <c r="M564" s="39">
        <v>1</v>
      </c>
      <c r="N564" s="39"/>
      <c r="O564" s="39" t="s">
        <v>590</v>
      </c>
      <c r="P564" s="47"/>
      <c r="Q564" s="47"/>
      <c r="R564" s="47"/>
    </row>
    <row r="565" spans="1:18" ht="25.5" customHeight="1">
      <c r="A565" s="53"/>
      <c r="B565" s="57"/>
      <c r="C565" s="54"/>
      <c r="D565" s="54"/>
      <c r="E565" s="54"/>
      <c r="F565" s="58"/>
      <c r="G565" s="58"/>
      <c r="H565" s="58"/>
      <c r="I565" s="59"/>
      <c r="J565" s="60"/>
      <c r="K565" s="55"/>
      <c r="L565" s="52"/>
      <c r="M565" s="52"/>
      <c r="N565" s="86" t="s">
        <v>598</v>
      </c>
      <c r="O565" s="51" t="s">
        <v>584</v>
      </c>
      <c r="P565" s="47"/>
      <c r="Q565" s="47"/>
      <c r="R565" s="47"/>
    </row>
    <row r="566" spans="1:18" s="2" customFormat="1">
      <c r="A566" s="163" t="s">
        <v>588</v>
      </c>
      <c r="B566" s="164"/>
      <c r="C566" s="165"/>
      <c r="D566" s="165"/>
      <c r="E566" s="165"/>
      <c r="F566" s="165"/>
      <c r="G566" s="165"/>
      <c r="H566" s="165"/>
      <c r="I566" s="165"/>
      <c r="J566" s="165"/>
      <c r="K566" s="17"/>
      <c r="L566" s="12"/>
      <c r="M566" s="12"/>
      <c r="N566" s="17"/>
      <c r="O566" s="49"/>
      <c r="P566" s="47"/>
      <c r="Q566" s="47"/>
      <c r="R566" s="47"/>
    </row>
    <row r="567" spans="1:18" ht="45" customHeight="1">
      <c r="A567" s="5" t="s">
        <v>536</v>
      </c>
      <c r="B567" s="5"/>
      <c r="C567" s="192" t="s">
        <v>557</v>
      </c>
      <c r="D567" s="192"/>
      <c r="E567" s="192"/>
      <c r="F567" s="5"/>
      <c r="G567" s="5"/>
      <c r="H567" s="5"/>
      <c r="I567" s="15"/>
      <c r="J567" s="5"/>
      <c r="K567" s="5"/>
      <c r="L567" s="5"/>
      <c r="M567" s="5">
        <v>1</v>
      </c>
      <c r="N567" s="33"/>
      <c r="O567" s="33" t="s">
        <v>566</v>
      </c>
      <c r="P567" s="47"/>
      <c r="Q567" s="47"/>
      <c r="R567" s="47"/>
    </row>
    <row r="568" spans="1:18" ht="28.5" customHeight="1">
      <c r="A568" s="5" t="s">
        <v>612</v>
      </c>
      <c r="B568" s="5"/>
      <c r="C568" s="166" t="s">
        <v>700</v>
      </c>
      <c r="D568" s="167"/>
      <c r="E568" s="167"/>
      <c r="F568" s="155"/>
      <c r="G568" s="155"/>
      <c r="H568" s="155"/>
      <c r="I568" s="155"/>
      <c r="J568" s="155"/>
      <c r="K568" s="155"/>
      <c r="L568" s="156"/>
      <c r="M568" s="5">
        <v>1</v>
      </c>
      <c r="N568" s="33"/>
      <c r="O568" s="33"/>
      <c r="P568" s="74" t="s">
        <v>584</v>
      </c>
      <c r="Q568" s="47"/>
      <c r="R568" s="47"/>
    </row>
    <row r="569" spans="1:18" ht="28.5" customHeight="1">
      <c r="A569" s="5" t="s">
        <v>612</v>
      </c>
      <c r="B569" s="5"/>
      <c r="C569" s="166" t="s">
        <v>660</v>
      </c>
      <c r="D569" s="167"/>
      <c r="E569" s="167"/>
      <c r="F569" s="155"/>
      <c r="G569" s="155"/>
      <c r="H569" s="155"/>
      <c r="I569" s="155"/>
      <c r="J569" s="155"/>
      <c r="K569" s="155"/>
      <c r="L569" s="156"/>
      <c r="M569" s="5">
        <v>1</v>
      </c>
      <c r="N569" s="33"/>
      <c r="O569" s="33"/>
      <c r="P569" s="74" t="s">
        <v>584</v>
      </c>
      <c r="Q569" s="47"/>
      <c r="R569" s="47"/>
    </row>
    <row r="570" spans="1:18" ht="28.5" customHeight="1">
      <c r="A570" s="5" t="s">
        <v>612</v>
      </c>
      <c r="B570" s="5"/>
      <c r="C570" s="166" t="s">
        <v>656</v>
      </c>
      <c r="D570" s="167"/>
      <c r="E570" s="167"/>
      <c r="F570" s="155"/>
      <c r="G570" s="155"/>
      <c r="H570" s="155"/>
      <c r="I570" s="155"/>
      <c r="J570" s="155"/>
      <c r="K570" s="155"/>
      <c r="L570" s="156"/>
      <c r="M570" s="5">
        <v>1</v>
      </c>
      <c r="N570" s="33"/>
      <c r="O570" s="33"/>
      <c r="P570" s="74" t="s">
        <v>584</v>
      </c>
      <c r="Q570" s="47"/>
      <c r="R570" s="47"/>
    </row>
    <row r="571" spans="1:18">
      <c r="A571" s="5" t="s">
        <v>612</v>
      </c>
      <c r="B571" s="5"/>
      <c r="C571" s="166" t="s">
        <v>646</v>
      </c>
      <c r="D571" s="167"/>
      <c r="E571" s="167"/>
      <c r="F571" s="155"/>
      <c r="G571" s="155"/>
      <c r="H571" s="155"/>
      <c r="I571" s="155"/>
      <c r="J571" s="155"/>
      <c r="K571" s="155"/>
      <c r="L571" s="156"/>
      <c r="M571" s="5">
        <v>1</v>
      </c>
      <c r="N571" s="33"/>
      <c r="O571" s="33"/>
      <c r="P571" s="74" t="s">
        <v>584</v>
      </c>
      <c r="Q571" s="47"/>
      <c r="R571" s="47"/>
    </row>
    <row r="572" spans="1:18">
      <c r="A572" s="5" t="s">
        <v>612</v>
      </c>
      <c r="B572" s="5"/>
      <c r="C572" s="166" t="s">
        <v>645</v>
      </c>
      <c r="D572" s="167"/>
      <c r="E572" s="167"/>
      <c r="F572" s="155"/>
      <c r="G572" s="155"/>
      <c r="H572" s="155"/>
      <c r="I572" s="155"/>
      <c r="J572" s="155"/>
      <c r="K572" s="155"/>
      <c r="L572" s="156"/>
      <c r="M572" s="5">
        <v>1</v>
      </c>
      <c r="N572" s="33"/>
      <c r="O572" s="33"/>
      <c r="P572" s="74" t="s">
        <v>584</v>
      </c>
      <c r="Q572" s="47"/>
      <c r="R572" s="47"/>
    </row>
    <row r="573" spans="1:18">
      <c r="A573" s="5" t="s">
        <v>612</v>
      </c>
      <c r="B573" s="5"/>
      <c r="C573" s="166" t="s">
        <v>643</v>
      </c>
      <c r="D573" s="167"/>
      <c r="E573" s="167"/>
      <c r="F573" s="155"/>
      <c r="G573" s="155"/>
      <c r="H573" s="155"/>
      <c r="I573" s="155"/>
      <c r="J573" s="155"/>
      <c r="K573" s="155"/>
      <c r="L573" s="156"/>
      <c r="M573" s="5">
        <v>1</v>
      </c>
      <c r="N573" s="33"/>
      <c r="O573" s="33"/>
      <c r="P573" s="74" t="s">
        <v>584</v>
      </c>
      <c r="Q573" s="47"/>
      <c r="R573" s="47"/>
    </row>
    <row r="574" spans="1:18">
      <c r="A574" s="5" t="s">
        <v>612</v>
      </c>
      <c r="B574" s="5"/>
      <c r="C574" s="166" t="s">
        <v>642</v>
      </c>
      <c r="D574" s="167"/>
      <c r="E574" s="167"/>
      <c r="F574" s="155"/>
      <c r="G574" s="155"/>
      <c r="H574" s="155"/>
      <c r="I574" s="155"/>
      <c r="J574" s="155"/>
      <c r="K574" s="155"/>
      <c r="L574" s="156"/>
      <c r="M574" s="5">
        <v>1</v>
      </c>
      <c r="N574" s="33"/>
      <c r="O574" s="33"/>
      <c r="P574" s="74" t="s">
        <v>584</v>
      </c>
      <c r="Q574" s="47"/>
      <c r="R574" s="47"/>
    </row>
    <row r="575" spans="1:18">
      <c r="A575" s="5" t="s">
        <v>612</v>
      </c>
      <c r="B575" s="5"/>
      <c r="C575" s="166" t="s">
        <v>633</v>
      </c>
      <c r="D575" s="167"/>
      <c r="E575" s="167"/>
      <c r="F575" s="155"/>
      <c r="G575" s="155"/>
      <c r="H575" s="155"/>
      <c r="I575" s="155"/>
      <c r="J575" s="155"/>
      <c r="K575" s="155"/>
      <c r="L575" s="156"/>
      <c r="M575" s="5">
        <v>1</v>
      </c>
      <c r="N575" s="33"/>
      <c r="O575" s="33"/>
      <c r="P575" s="74" t="s">
        <v>584</v>
      </c>
      <c r="Q575" s="47"/>
      <c r="R575" s="47"/>
    </row>
    <row r="576" spans="1:18">
      <c r="A576" s="5" t="s">
        <v>612</v>
      </c>
      <c r="B576" s="5"/>
      <c r="C576" s="166" t="s">
        <v>634</v>
      </c>
      <c r="D576" s="167"/>
      <c r="E576" s="167"/>
      <c r="F576" s="155"/>
      <c r="G576" s="155"/>
      <c r="H576" s="155"/>
      <c r="I576" s="155"/>
      <c r="J576" s="155"/>
      <c r="K576" s="155"/>
      <c r="L576" s="156"/>
      <c r="M576" s="5">
        <v>1</v>
      </c>
      <c r="N576" s="33"/>
      <c r="O576" s="33"/>
      <c r="P576" s="74" t="s">
        <v>584</v>
      </c>
      <c r="Q576" s="47"/>
      <c r="R576" s="47"/>
    </row>
    <row r="577" spans="1:18">
      <c r="A577" s="5" t="s">
        <v>612</v>
      </c>
      <c r="B577" s="5"/>
      <c r="C577" s="166" t="s">
        <v>635</v>
      </c>
      <c r="D577" s="167"/>
      <c r="E577" s="167"/>
      <c r="F577" s="155"/>
      <c r="G577" s="155"/>
      <c r="H577" s="155"/>
      <c r="I577" s="155"/>
      <c r="J577" s="155"/>
      <c r="K577" s="155"/>
      <c r="L577" s="156"/>
      <c r="M577" s="5">
        <v>1</v>
      </c>
      <c r="N577" s="33"/>
      <c r="O577" s="33"/>
      <c r="P577" s="74" t="s">
        <v>584</v>
      </c>
      <c r="Q577" s="47"/>
      <c r="R577" s="47"/>
    </row>
    <row r="578" spans="1:18">
      <c r="A578" s="5" t="s">
        <v>612</v>
      </c>
      <c r="B578" s="5"/>
      <c r="C578" s="166" t="s">
        <v>636</v>
      </c>
      <c r="D578" s="167"/>
      <c r="E578" s="167"/>
      <c r="F578" s="155"/>
      <c r="G578" s="155"/>
      <c r="H578" s="155"/>
      <c r="I578" s="155"/>
      <c r="J578" s="155"/>
      <c r="K578" s="155"/>
      <c r="L578" s="156"/>
      <c r="M578" s="5">
        <v>1</v>
      </c>
      <c r="N578" s="33"/>
      <c r="O578" s="33"/>
      <c r="P578" s="74" t="s">
        <v>584</v>
      </c>
      <c r="Q578" s="47"/>
      <c r="R578" s="47"/>
    </row>
    <row r="579" spans="1:18">
      <c r="A579" s="5" t="s">
        <v>612</v>
      </c>
      <c r="B579" s="5"/>
      <c r="C579" s="166" t="s">
        <v>628</v>
      </c>
      <c r="D579" s="167"/>
      <c r="E579" s="167"/>
      <c r="F579" s="155"/>
      <c r="G579" s="155"/>
      <c r="H579" s="155"/>
      <c r="I579" s="155"/>
      <c r="J579" s="155"/>
      <c r="K579" s="155"/>
      <c r="L579" s="156"/>
      <c r="M579" s="5">
        <v>1</v>
      </c>
      <c r="N579" s="33"/>
      <c r="O579" s="33"/>
      <c r="P579" s="74" t="s">
        <v>584</v>
      </c>
      <c r="Q579" s="47"/>
      <c r="R579" s="47"/>
    </row>
    <row r="580" spans="1:18" ht="27.75" customHeight="1">
      <c r="A580" s="5" t="s">
        <v>612</v>
      </c>
      <c r="B580" s="5"/>
      <c r="C580" s="166" t="s">
        <v>627</v>
      </c>
      <c r="D580" s="167"/>
      <c r="E580" s="167"/>
      <c r="F580" s="155"/>
      <c r="G580" s="155"/>
      <c r="H580" s="155"/>
      <c r="I580" s="155"/>
      <c r="J580" s="155"/>
      <c r="K580" s="155"/>
      <c r="L580" s="156"/>
      <c r="M580" s="5">
        <v>1</v>
      </c>
      <c r="N580" s="33"/>
      <c r="O580" s="33"/>
      <c r="P580" s="74" t="s">
        <v>584</v>
      </c>
      <c r="Q580" s="47"/>
      <c r="R580" s="47"/>
    </row>
    <row r="581" spans="1:18">
      <c r="A581" s="5" t="s">
        <v>612</v>
      </c>
      <c r="B581" s="5"/>
      <c r="C581" s="166" t="s">
        <v>611</v>
      </c>
      <c r="D581" s="167"/>
      <c r="E581" s="167"/>
      <c r="F581" s="155"/>
      <c r="G581" s="155"/>
      <c r="H581" s="155"/>
      <c r="I581" s="155"/>
      <c r="J581" s="155"/>
      <c r="K581" s="155"/>
      <c r="L581" s="156"/>
      <c r="M581" s="5">
        <v>1</v>
      </c>
      <c r="N581" s="33"/>
      <c r="O581" s="33"/>
      <c r="P581" s="74" t="s">
        <v>584</v>
      </c>
      <c r="Q581" s="47"/>
      <c r="R581" s="47"/>
    </row>
    <row r="582" spans="1:18">
      <c r="A582" s="5" t="s">
        <v>612</v>
      </c>
      <c r="B582" s="5"/>
      <c r="C582" s="166" t="s">
        <v>620</v>
      </c>
      <c r="D582" s="167"/>
      <c r="E582" s="167"/>
      <c r="F582" s="155"/>
      <c r="G582" s="155"/>
      <c r="H582" s="155"/>
      <c r="I582" s="155"/>
      <c r="J582" s="155"/>
      <c r="K582" s="155"/>
      <c r="L582" s="156"/>
      <c r="M582" s="5">
        <v>1</v>
      </c>
      <c r="N582" s="33"/>
      <c r="O582" s="33"/>
      <c r="P582" s="74" t="s">
        <v>584</v>
      </c>
      <c r="Q582" s="47"/>
      <c r="R582" s="47"/>
    </row>
    <row r="583" spans="1:18">
      <c r="A583" s="5" t="s">
        <v>612</v>
      </c>
      <c r="B583" s="5"/>
      <c r="C583" s="166" t="s">
        <v>630</v>
      </c>
      <c r="D583" s="167"/>
      <c r="E583" s="167"/>
      <c r="F583" s="155"/>
      <c r="G583" s="155"/>
      <c r="H583" s="155"/>
      <c r="I583" s="155"/>
      <c r="J583" s="155"/>
      <c r="K583" s="155"/>
      <c r="L583" s="156"/>
      <c r="M583" s="5">
        <v>1</v>
      </c>
      <c r="N583" s="33"/>
      <c r="O583" s="33"/>
      <c r="P583" s="74" t="s">
        <v>584</v>
      </c>
      <c r="Q583" s="47"/>
      <c r="R583" s="47"/>
    </row>
    <row r="584" spans="1:18">
      <c r="A584" s="5" t="s">
        <v>612</v>
      </c>
      <c r="B584" s="5"/>
      <c r="C584" s="166" t="s">
        <v>621</v>
      </c>
      <c r="D584" s="167"/>
      <c r="E584" s="167"/>
      <c r="F584" s="155"/>
      <c r="G584" s="155"/>
      <c r="H584" s="155"/>
      <c r="I584" s="155"/>
      <c r="J584" s="155"/>
      <c r="K584" s="155"/>
      <c r="L584" s="156"/>
      <c r="M584" s="5">
        <v>1</v>
      </c>
      <c r="N584" s="33"/>
      <c r="O584" s="33"/>
      <c r="P584" s="74" t="s">
        <v>584</v>
      </c>
      <c r="Q584" s="47"/>
      <c r="R584" s="47"/>
    </row>
    <row r="585" spans="1:18">
      <c r="A585" s="5" t="s">
        <v>615</v>
      </c>
      <c r="B585" s="5"/>
      <c r="C585" s="166" t="s">
        <v>644</v>
      </c>
      <c r="D585" s="167"/>
      <c r="E585" s="167"/>
      <c r="F585" s="155"/>
      <c r="G585" s="155"/>
      <c r="H585" s="155"/>
      <c r="I585" s="155"/>
      <c r="J585" s="155"/>
      <c r="K585" s="155"/>
      <c r="L585" s="156"/>
      <c r="M585" s="5">
        <v>1</v>
      </c>
      <c r="N585" s="33"/>
      <c r="O585" s="33"/>
      <c r="P585" s="47"/>
      <c r="Q585" s="74" t="s">
        <v>584</v>
      </c>
      <c r="R585" s="47"/>
    </row>
    <row r="586" spans="1:18">
      <c r="A586" s="5" t="s">
        <v>615</v>
      </c>
      <c r="B586" s="5"/>
      <c r="C586" s="166" t="s">
        <v>619</v>
      </c>
      <c r="D586" s="167"/>
      <c r="E586" s="167"/>
      <c r="F586" s="155"/>
      <c r="G586" s="155"/>
      <c r="H586" s="155"/>
      <c r="I586" s="155"/>
      <c r="J586" s="155"/>
      <c r="K586" s="155"/>
      <c r="L586" s="156"/>
      <c r="M586" s="5">
        <v>1</v>
      </c>
      <c r="N586" s="33"/>
      <c r="O586" s="33"/>
      <c r="P586" s="47"/>
      <c r="Q586" s="74" t="s">
        <v>584</v>
      </c>
      <c r="R586" s="47"/>
    </row>
    <row r="587" spans="1:18">
      <c r="A587" s="5" t="s">
        <v>615</v>
      </c>
      <c r="B587" s="5"/>
      <c r="C587" s="166" t="s">
        <v>622</v>
      </c>
      <c r="D587" s="167"/>
      <c r="E587" s="167"/>
      <c r="F587" s="155"/>
      <c r="G587" s="155"/>
      <c r="H587" s="155"/>
      <c r="I587" s="155"/>
      <c r="J587" s="155"/>
      <c r="K587" s="155"/>
      <c r="L587" s="156"/>
      <c r="M587" s="5">
        <v>1</v>
      </c>
      <c r="N587" s="33"/>
      <c r="O587" s="33"/>
      <c r="P587" s="47"/>
      <c r="Q587" s="74" t="s">
        <v>584</v>
      </c>
      <c r="R587" s="47"/>
    </row>
    <row r="588" spans="1:18" ht="20.25" customHeight="1">
      <c r="A588" s="5" t="s">
        <v>615</v>
      </c>
      <c r="B588" s="5"/>
      <c r="C588" s="166" t="s">
        <v>623</v>
      </c>
      <c r="D588" s="167"/>
      <c r="E588" s="167"/>
      <c r="F588" s="155"/>
      <c r="G588" s="155"/>
      <c r="H588" s="155"/>
      <c r="I588" s="155"/>
      <c r="J588" s="155"/>
      <c r="K588" s="155"/>
      <c r="L588" s="156"/>
      <c r="M588" s="5">
        <v>1</v>
      </c>
      <c r="N588" s="33"/>
      <c r="O588" s="33"/>
      <c r="P588" s="47"/>
      <c r="Q588" s="74" t="s">
        <v>584</v>
      </c>
      <c r="R588" s="47"/>
    </row>
    <row r="589" spans="1:18" ht="20.25" customHeight="1">
      <c r="A589" s="5" t="s">
        <v>615</v>
      </c>
      <c r="B589" s="5"/>
      <c r="C589" s="166" t="s">
        <v>625</v>
      </c>
      <c r="D589" s="167"/>
      <c r="E589" s="167"/>
      <c r="F589" s="155"/>
      <c r="G589" s="155"/>
      <c r="H589" s="155"/>
      <c r="I589" s="155"/>
      <c r="J589" s="155"/>
      <c r="K589" s="155"/>
      <c r="L589" s="156"/>
      <c r="M589" s="5">
        <v>1</v>
      </c>
      <c r="N589" s="33"/>
      <c r="O589" s="33"/>
      <c r="P589" s="47"/>
      <c r="Q589" s="74" t="s">
        <v>584</v>
      </c>
      <c r="R589" s="47"/>
    </row>
    <row r="590" spans="1:18" ht="30" customHeight="1">
      <c r="A590" s="5" t="s">
        <v>615</v>
      </c>
      <c r="B590" s="5"/>
      <c r="C590" s="166" t="s">
        <v>626</v>
      </c>
      <c r="D590" s="167"/>
      <c r="E590" s="167"/>
      <c r="F590" s="155"/>
      <c r="G590" s="155"/>
      <c r="H590" s="155"/>
      <c r="I590" s="155"/>
      <c r="J590" s="155"/>
      <c r="K590" s="155"/>
      <c r="L590" s="156"/>
      <c r="M590" s="5">
        <v>1</v>
      </c>
      <c r="N590" s="33"/>
      <c r="O590" s="33"/>
      <c r="P590" s="47"/>
      <c r="Q590" s="74" t="s">
        <v>584</v>
      </c>
      <c r="R590" s="47"/>
    </row>
    <row r="591" spans="1:18" ht="45" customHeight="1">
      <c r="A591" s="194"/>
      <c r="B591" s="155"/>
      <c r="C591" s="155"/>
      <c r="D591" s="155"/>
      <c r="E591" s="155"/>
      <c r="F591" s="155"/>
      <c r="G591" s="155"/>
      <c r="H591" s="155"/>
      <c r="I591" s="155"/>
      <c r="J591" s="155"/>
      <c r="K591" s="155"/>
      <c r="L591" s="156"/>
      <c r="M591" s="56"/>
      <c r="N591" s="87" t="s">
        <v>599</v>
      </c>
      <c r="O591" s="74" t="s">
        <v>584</v>
      </c>
      <c r="P591" s="47"/>
      <c r="Q591" s="47"/>
      <c r="R591" s="47"/>
    </row>
    <row r="592" spans="1:18" ht="45" customHeight="1">
      <c r="A592" s="5" t="s">
        <v>537</v>
      </c>
      <c r="B592" s="5"/>
      <c r="C592" s="192" t="s">
        <v>320</v>
      </c>
      <c r="D592" s="192"/>
      <c r="E592" s="192"/>
      <c r="F592" s="5"/>
      <c r="G592" s="5"/>
      <c r="H592" s="5"/>
      <c r="I592" s="15"/>
      <c r="J592" s="5"/>
      <c r="K592" s="5"/>
      <c r="L592" s="5"/>
      <c r="M592" s="5">
        <v>1</v>
      </c>
      <c r="N592" s="33"/>
      <c r="O592" s="33" t="s">
        <v>567</v>
      </c>
      <c r="P592" s="47"/>
      <c r="Q592" s="47"/>
      <c r="R592" s="47"/>
    </row>
    <row r="593" spans="1:18" ht="45" customHeight="1">
      <c r="A593" s="194"/>
      <c r="B593" s="155"/>
      <c r="C593" s="155"/>
      <c r="D593" s="155"/>
      <c r="E593" s="155"/>
      <c r="F593" s="155"/>
      <c r="G593" s="155"/>
      <c r="H593" s="155"/>
      <c r="I593" s="155"/>
      <c r="J593" s="155"/>
      <c r="K593" s="155"/>
      <c r="L593" s="156"/>
      <c r="M593" s="56"/>
      <c r="N593" s="87" t="s">
        <v>600</v>
      </c>
      <c r="O593" s="74" t="s">
        <v>584</v>
      </c>
      <c r="P593" s="47"/>
      <c r="Q593" s="47"/>
      <c r="R593" s="47"/>
    </row>
    <row r="594" spans="1:18" ht="45" customHeight="1">
      <c r="A594" s="5" t="s">
        <v>538</v>
      </c>
      <c r="B594" s="5"/>
      <c r="C594" s="192" t="s">
        <v>35</v>
      </c>
      <c r="D594" s="192"/>
      <c r="E594" s="192"/>
      <c r="F594" s="5"/>
      <c r="G594" s="5"/>
      <c r="H594" s="5"/>
      <c r="I594" s="15"/>
      <c r="J594" s="5"/>
      <c r="K594" s="5"/>
      <c r="L594" s="5"/>
      <c r="M594" s="5">
        <v>1</v>
      </c>
      <c r="N594" s="33"/>
      <c r="O594" s="33" t="s">
        <v>568</v>
      </c>
      <c r="P594" s="47"/>
      <c r="Q594" s="47"/>
      <c r="R594" s="47"/>
    </row>
    <row r="595" spans="1:18" ht="45" customHeight="1">
      <c r="A595" s="194"/>
      <c r="B595" s="155"/>
      <c r="C595" s="155"/>
      <c r="D595" s="155"/>
      <c r="E595" s="155"/>
      <c r="F595" s="155"/>
      <c r="G595" s="155"/>
      <c r="H595" s="155"/>
      <c r="I595" s="155"/>
      <c r="J595" s="155"/>
      <c r="K595" s="155"/>
      <c r="L595" s="156"/>
      <c r="M595" s="56"/>
      <c r="N595" s="87" t="s">
        <v>601</v>
      </c>
      <c r="O595" s="74" t="s">
        <v>584</v>
      </c>
      <c r="P595" s="47"/>
      <c r="Q595" s="47"/>
      <c r="R595" s="47"/>
    </row>
    <row r="596" spans="1:18">
      <c r="A596" s="5" t="s">
        <v>539</v>
      </c>
      <c r="B596" s="5"/>
      <c r="C596" s="192" t="s">
        <v>185</v>
      </c>
      <c r="D596" s="192"/>
      <c r="E596" s="192"/>
      <c r="F596" s="5"/>
      <c r="G596" s="5"/>
      <c r="H596" s="5"/>
      <c r="I596" s="15"/>
      <c r="J596" s="5"/>
      <c r="K596" s="5"/>
      <c r="L596" s="5"/>
      <c r="M596" s="5">
        <v>5</v>
      </c>
      <c r="N596" s="33"/>
      <c r="O596" s="33" t="s">
        <v>569</v>
      </c>
      <c r="P596" s="47"/>
      <c r="Q596" s="47"/>
      <c r="R596" s="47"/>
    </row>
    <row r="597" spans="1:18">
      <c r="A597" s="5" t="s">
        <v>612</v>
      </c>
      <c r="B597" s="5"/>
      <c r="C597" s="175" t="s">
        <v>629</v>
      </c>
      <c r="D597" s="176"/>
      <c r="E597" s="176"/>
      <c r="F597" s="155"/>
      <c r="G597" s="155"/>
      <c r="H597" s="155"/>
      <c r="I597" s="155"/>
      <c r="J597" s="155"/>
      <c r="K597" s="155"/>
      <c r="L597" s="156"/>
      <c r="M597" s="5">
        <v>5</v>
      </c>
      <c r="N597" s="33"/>
      <c r="O597" s="33"/>
      <c r="P597" s="74" t="s">
        <v>584</v>
      </c>
      <c r="Q597" s="47"/>
      <c r="R597" s="47"/>
    </row>
    <row r="598" spans="1:18" ht="37.5" customHeight="1">
      <c r="A598" s="5" t="s">
        <v>615</v>
      </c>
      <c r="B598" s="5"/>
      <c r="C598" s="175" t="s">
        <v>614</v>
      </c>
      <c r="D598" s="176"/>
      <c r="E598" s="176"/>
      <c r="F598" s="155"/>
      <c r="G598" s="155"/>
      <c r="H598" s="155"/>
      <c r="I598" s="155"/>
      <c r="J598" s="155"/>
      <c r="K598" s="155"/>
      <c r="L598" s="156"/>
      <c r="M598" s="5">
        <v>5</v>
      </c>
      <c r="N598" s="33"/>
      <c r="O598" s="33"/>
      <c r="P598" s="47"/>
      <c r="Q598" s="74" t="s">
        <v>584</v>
      </c>
      <c r="R598" s="47"/>
    </row>
    <row r="599" spans="1:18">
      <c r="A599" s="5" t="s">
        <v>615</v>
      </c>
      <c r="B599" s="5"/>
      <c r="C599" s="175" t="s">
        <v>616</v>
      </c>
      <c r="D599" s="176"/>
      <c r="E599" s="176"/>
      <c r="F599" s="155"/>
      <c r="G599" s="155"/>
      <c r="H599" s="155"/>
      <c r="I599" s="155"/>
      <c r="J599" s="155"/>
      <c r="K599" s="155"/>
      <c r="L599" s="156"/>
      <c r="M599" s="5">
        <v>5</v>
      </c>
      <c r="N599" s="33"/>
      <c r="O599" s="33"/>
      <c r="P599" s="47"/>
      <c r="Q599" s="74" t="s">
        <v>584</v>
      </c>
      <c r="R599" s="47"/>
    </row>
    <row r="600" spans="1:18" ht="35.25" customHeight="1">
      <c r="A600" s="5" t="s">
        <v>615</v>
      </c>
      <c r="B600" s="5"/>
      <c r="C600" s="175" t="s">
        <v>618</v>
      </c>
      <c r="D600" s="176"/>
      <c r="E600" s="176"/>
      <c r="F600" s="155"/>
      <c r="G600" s="155"/>
      <c r="H600" s="155"/>
      <c r="I600" s="155"/>
      <c r="J600" s="155"/>
      <c r="K600" s="155"/>
      <c r="L600" s="156"/>
      <c r="M600" s="5">
        <v>5</v>
      </c>
      <c r="N600" s="33"/>
      <c r="O600" s="33"/>
      <c r="P600" s="47"/>
      <c r="Q600" s="74" t="s">
        <v>584</v>
      </c>
      <c r="R600" s="47"/>
    </row>
    <row r="601" spans="1:18" ht="45" customHeight="1">
      <c r="A601" s="5" t="s">
        <v>540</v>
      </c>
      <c r="B601" s="5"/>
      <c r="C601" s="192" t="s">
        <v>186</v>
      </c>
      <c r="D601" s="192"/>
      <c r="E601" s="192"/>
      <c r="F601" s="5"/>
      <c r="G601" s="5"/>
      <c r="H601" s="5"/>
      <c r="I601" s="15"/>
      <c r="J601" s="5"/>
      <c r="K601" s="5"/>
      <c r="L601" s="5"/>
      <c r="M601" s="5">
        <v>12</v>
      </c>
      <c r="N601" s="33"/>
      <c r="O601" s="33" t="s">
        <v>569</v>
      </c>
      <c r="P601" s="47"/>
      <c r="Q601" s="47"/>
      <c r="R601" s="47"/>
    </row>
    <row r="602" spans="1:18" ht="45" customHeight="1">
      <c r="A602" s="5" t="s">
        <v>541</v>
      </c>
      <c r="B602" s="5"/>
      <c r="C602" s="192" t="s">
        <v>553</v>
      </c>
      <c r="D602" s="192"/>
      <c r="E602" s="192"/>
      <c r="F602" s="5"/>
      <c r="G602" s="5"/>
      <c r="H602" s="5"/>
      <c r="I602" s="15"/>
      <c r="J602" s="5"/>
      <c r="K602" s="5"/>
      <c r="L602" s="5"/>
      <c r="M602" s="5">
        <v>20</v>
      </c>
      <c r="N602" s="33"/>
      <c r="O602" s="33" t="s">
        <v>569</v>
      </c>
      <c r="P602" s="47"/>
      <c r="Q602" s="47"/>
      <c r="R602" s="47"/>
    </row>
    <row r="603" spans="1:18" ht="45" customHeight="1">
      <c r="A603" s="194"/>
      <c r="B603" s="155"/>
      <c r="C603" s="155"/>
      <c r="D603" s="155"/>
      <c r="E603" s="155"/>
      <c r="F603" s="155"/>
      <c r="G603" s="155"/>
      <c r="H603" s="155"/>
      <c r="I603" s="155"/>
      <c r="J603" s="155"/>
      <c r="K603" s="155"/>
      <c r="L603" s="156"/>
      <c r="M603" s="56"/>
      <c r="N603" s="87" t="s">
        <v>602</v>
      </c>
      <c r="O603" s="74" t="s">
        <v>584</v>
      </c>
      <c r="P603" s="47"/>
      <c r="Q603" s="47"/>
      <c r="R603" s="47"/>
    </row>
    <row r="604" spans="1:18" ht="84.75" customHeight="1">
      <c r="A604" s="5" t="s">
        <v>542</v>
      </c>
      <c r="B604" s="5"/>
      <c r="C604" s="192" t="s">
        <v>552</v>
      </c>
      <c r="D604" s="192"/>
      <c r="E604" s="192"/>
      <c r="F604" s="5"/>
      <c r="G604" s="5"/>
      <c r="H604" s="5"/>
      <c r="I604" s="15"/>
      <c r="J604" s="5"/>
      <c r="K604" s="5"/>
      <c r="L604" s="5" t="s">
        <v>33</v>
      </c>
      <c r="M604" s="5">
        <v>1</v>
      </c>
      <c r="N604" s="33"/>
      <c r="O604" s="33" t="s">
        <v>570</v>
      </c>
      <c r="P604" s="47"/>
      <c r="Q604" s="47"/>
      <c r="R604" s="47"/>
    </row>
    <row r="605" spans="1:18">
      <c r="A605" s="5" t="s">
        <v>612</v>
      </c>
      <c r="B605" s="5"/>
      <c r="C605" s="166" t="s">
        <v>661</v>
      </c>
      <c r="D605" s="167"/>
      <c r="E605" s="167"/>
      <c r="F605" s="155"/>
      <c r="G605" s="155"/>
      <c r="H605" s="155"/>
      <c r="I605" s="155"/>
      <c r="J605" s="155"/>
      <c r="K605" s="155"/>
      <c r="L605" s="156"/>
      <c r="M605" s="5">
        <v>1</v>
      </c>
      <c r="N605" s="33"/>
      <c r="O605" s="33"/>
      <c r="P605" s="74" t="s">
        <v>584</v>
      </c>
      <c r="Q605" s="47"/>
      <c r="R605" s="47"/>
    </row>
    <row r="606" spans="1:18">
      <c r="A606" s="5" t="s">
        <v>612</v>
      </c>
      <c r="B606" s="5"/>
      <c r="C606" s="166" t="s">
        <v>631</v>
      </c>
      <c r="D606" s="167"/>
      <c r="E606" s="167"/>
      <c r="F606" s="155"/>
      <c r="G606" s="155"/>
      <c r="H606" s="155"/>
      <c r="I606" s="155"/>
      <c r="J606" s="155"/>
      <c r="K606" s="155"/>
      <c r="L606" s="156"/>
      <c r="M606" s="5">
        <v>1</v>
      </c>
      <c r="N606" s="33"/>
      <c r="O606" s="33"/>
      <c r="P606" s="74" t="s">
        <v>584</v>
      </c>
      <c r="Q606" s="47"/>
      <c r="R606" s="47"/>
    </row>
    <row r="607" spans="1:18">
      <c r="A607" s="5" t="s">
        <v>612</v>
      </c>
      <c r="B607" s="5"/>
      <c r="C607" s="166" t="s">
        <v>632</v>
      </c>
      <c r="D607" s="167"/>
      <c r="E607" s="167"/>
      <c r="F607" s="155"/>
      <c r="G607" s="155"/>
      <c r="H607" s="155"/>
      <c r="I607" s="155"/>
      <c r="J607" s="155"/>
      <c r="K607" s="155"/>
      <c r="L607" s="156"/>
      <c r="M607" s="5">
        <v>1</v>
      </c>
      <c r="N607" s="33"/>
      <c r="O607" s="33"/>
      <c r="P607" s="74" t="s">
        <v>584</v>
      </c>
      <c r="Q607" s="47"/>
      <c r="R607" s="47"/>
    </row>
    <row r="608" spans="1:18">
      <c r="A608" s="5" t="s">
        <v>612</v>
      </c>
      <c r="B608" s="5"/>
      <c r="C608" s="166" t="s">
        <v>624</v>
      </c>
      <c r="D608" s="167"/>
      <c r="E608" s="167"/>
      <c r="F608" s="155"/>
      <c r="G608" s="155"/>
      <c r="H608" s="155"/>
      <c r="I608" s="155"/>
      <c r="J608" s="155"/>
      <c r="K608" s="155"/>
      <c r="L608" s="156"/>
      <c r="M608" s="5">
        <v>1</v>
      </c>
      <c r="N608" s="33"/>
      <c r="O608" s="33"/>
      <c r="P608" s="74" t="s">
        <v>584</v>
      </c>
      <c r="Q608" s="47"/>
      <c r="R608" s="47"/>
    </row>
    <row r="609" spans="1:18" ht="45" customHeight="1">
      <c r="A609" s="5" t="s">
        <v>543</v>
      </c>
      <c r="B609" s="5"/>
      <c r="C609" s="192" t="s">
        <v>20</v>
      </c>
      <c r="D609" s="192"/>
      <c r="E609" s="192"/>
      <c r="F609" s="5"/>
      <c r="G609" s="5"/>
      <c r="H609" s="5"/>
      <c r="I609" s="15"/>
      <c r="J609" s="5"/>
      <c r="K609" s="5"/>
      <c r="L609" s="5" t="s">
        <v>32</v>
      </c>
      <c r="M609" s="5">
        <v>1</v>
      </c>
      <c r="N609" s="33"/>
      <c r="O609" s="33" t="s">
        <v>570</v>
      </c>
      <c r="P609" s="47"/>
      <c r="Q609" s="47"/>
      <c r="R609" s="47"/>
    </row>
    <row r="610" spans="1:18" ht="45" customHeight="1">
      <c r="A610" s="5" t="s">
        <v>544</v>
      </c>
      <c r="B610" s="5"/>
      <c r="C610" s="192" t="s">
        <v>554</v>
      </c>
      <c r="D610" s="192"/>
      <c r="E610" s="192"/>
      <c r="F610" s="5"/>
      <c r="G610" s="5"/>
      <c r="H610" s="5"/>
      <c r="I610" s="15"/>
      <c r="J610" s="5"/>
      <c r="K610" s="5"/>
      <c r="L610" s="5" t="s">
        <v>32</v>
      </c>
      <c r="M610" s="5">
        <v>5</v>
      </c>
      <c r="N610" s="33"/>
      <c r="O610" s="33" t="s">
        <v>570</v>
      </c>
      <c r="P610" s="47"/>
      <c r="Q610" s="47"/>
      <c r="R610" s="47"/>
    </row>
    <row r="611" spans="1:18" ht="45" customHeight="1">
      <c r="A611" s="194"/>
      <c r="B611" s="155"/>
      <c r="C611" s="155"/>
      <c r="D611" s="155"/>
      <c r="E611" s="155"/>
      <c r="F611" s="155"/>
      <c r="G611" s="155"/>
      <c r="H611" s="155"/>
      <c r="I611" s="155"/>
      <c r="J611" s="155"/>
      <c r="K611" s="155"/>
      <c r="L611" s="156"/>
      <c r="M611" s="56"/>
      <c r="N611" s="87" t="s">
        <v>603</v>
      </c>
      <c r="O611" s="74" t="s">
        <v>584</v>
      </c>
      <c r="P611" s="47"/>
      <c r="Q611" s="47"/>
      <c r="R611" s="47"/>
    </row>
    <row r="612" spans="1:18" ht="45" customHeight="1">
      <c r="A612" s="5" t="s">
        <v>545</v>
      </c>
      <c r="B612" s="5"/>
      <c r="C612" s="192" t="s">
        <v>21</v>
      </c>
      <c r="D612" s="192"/>
      <c r="E612" s="192"/>
      <c r="F612" s="5"/>
      <c r="G612" s="5"/>
      <c r="H612" s="5"/>
      <c r="I612" s="15"/>
      <c r="J612" s="5"/>
      <c r="K612" s="5"/>
      <c r="L612" s="7"/>
      <c r="M612" s="5">
        <v>1</v>
      </c>
      <c r="N612" s="33"/>
      <c r="O612" s="33" t="s">
        <v>571</v>
      </c>
      <c r="P612" s="47"/>
      <c r="Q612" s="47"/>
      <c r="R612" s="47"/>
    </row>
    <row r="613" spans="1:18" ht="45" customHeight="1">
      <c r="A613" s="194"/>
      <c r="B613" s="155"/>
      <c r="C613" s="155"/>
      <c r="D613" s="155"/>
      <c r="E613" s="155"/>
      <c r="F613" s="155"/>
      <c r="G613" s="155"/>
      <c r="H613" s="155"/>
      <c r="I613" s="155"/>
      <c r="J613" s="155"/>
      <c r="K613" s="155"/>
      <c r="L613" s="156"/>
      <c r="M613" s="56"/>
      <c r="N613" s="87" t="s">
        <v>604</v>
      </c>
      <c r="O613" s="74" t="s">
        <v>584</v>
      </c>
      <c r="P613" s="47"/>
      <c r="Q613" s="47"/>
      <c r="R613" s="47"/>
    </row>
    <row r="614" spans="1:18" ht="45" customHeight="1">
      <c r="A614" s="5" t="s">
        <v>546</v>
      </c>
      <c r="B614" s="5"/>
      <c r="C614" s="192" t="s">
        <v>22</v>
      </c>
      <c r="D614" s="192"/>
      <c r="E614" s="192"/>
      <c r="F614" s="5"/>
      <c r="G614" s="5"/>
      <c r="H614" s="5"/>
      <c r="I614" s="15"/>
      <c r="J614" s="5"/>
      <c r="K614" s="5"/>
      <c r="L614" s="5"/>
      <c r="M614" s="5">
        <v>1</v>
      </c>
      <c r="N614" s="33"/>
      <c r="O614" s="33" t="s">
        <v>572</v>
      </c>
      <c r="P614" s="47"/>
      <c r="Q614" s="47"/>
      <c r="R614" s="47"/>
    </row>
    <row r="615" spans="1:18" ht="45" customHeight="1">
      <c r="A615" s="194"/>
      <c r="B615" s="155"/>
      <c r="C615" s="155"/>
      <c r="D615" s="155"/>
      <c r="E615" s="155"/>
      <c r="F615" s="155"/>
      <c r="G615" s="155"/>
      <c r="H615" s="155"/>
      <c r="I615" s="155"/>
      <c r="J615" s="155"/>
      <c r="K615" s="155"/>
      <c r="L615" s="156"/>
      <c r="M615" s="56"/>
      <c r="N615" s="87" t="s">
        <v>605</v>
      </c>
      <c r="O615" s="74" t="s">
        <v>584</v>
      </c>
      <c r="P615" s="47"/>
      <c r="Q615" s="47"/>
      <c r="R615" s="47"/>
    </row>
    <row r="616" spans="1:18" ht="45" customHeight="1">
      <c r="A616" s="5" t="s">
        <v>547</v>
      </c>
      <c r="B616" s="5"/>
      <c r="C616" s="192" t="s">
        <v>319</v>
      </c>
      <c r="D616" s="192"/>
      <c r="E616" s="192"/>
      <c r="F616" s="5"/>
      <c r="G616" s="5"/>
      <c r="H616" s="5"/>
      <c r="I616" s="15"/>
      <c r="J616" s="5"/>
      <c r="K616" s="5"/>
      <c r="L616" s="5"/>
      <c r="M616" s="5">
        <v>1</v>
      </c>
      <c r="N616" s="33"/>
      <c r="O616" s="33" t="s">
        <v>573</v>
      </c>
      <c r="P616" s="47"/>
      <c r="Q616" s="47"/>
      <c r="R616" s="47"/>
    </row>
    <row r="617" spans="1:18">
      <c r="A617" s="5" t="s">
        <v>612</v>
      </c>
      <c r="B617" s="5"/>
      <c r="C617" s="166" t="s">
        <v>680</v>
      </c>
      <c r="D617" s="167"/>
      <c r="E617" s="167"/>
      <c r="F617" s="155"/>
      <c r="G617" s="155"/>
      <c r="H617" s="155"/>
      <c r="I617" s="155"/>
      <c r="J617" s="155"/>
      <c r="K617" s="155"/>
      <c r="L617" s="156"/>
      <c r="M617" s="5">
        <v>1</v>
      </c>
      <c r="N617" s="33"/>
      <c r="O617" s="33"/>
      <c r="P617" s="74" t="s">
        <v>584</v>
      </c>
      <c r="Q617" s="47"/>
      <c r="R617" s="47"/>
    </row>
    <row r="618" spans="1:18">
      <c r="A618" s="5" t="s">
        <v>612</v>
      </c>
      <c r="B618" s="5"/>
      <c r="C618" s="166" t="s">
        <v>675</v>
      </c>
      <c r="D618" s="167"/>
      <c r="E618" s="167"/>
      <c r="F618" s="155"/>
      <c r="G618" s="155"/>
      <c r="H618" s="155"/>
      <c r="I618" s="155"/>
      <c r="J618" s="155"/>
      <c r="K618" s="155"/>
      <c r="L618" s="156"/>
      <c r="M618" s="5">
        <v>1</v>
      </c>
      <c r="N618" s="33"/>
      <c r="O618" s="33"/>
      <c r="P618" s="74" t="s">
        <v>584</v>
      </c>
      <c r="Q618" s="47"/>
      <c r="R618" s="47"/>
    </row>
    <row r="619" spans="1:18">
      <c r="A619" s="5" t="s">
        <v>612</v>
      </c>
      <c r="B619" s="5"/>
      <c r="C619" s="166" t="s">
        <v>674</v>
      </c>
      <c r="D619" s="167"/>
      <c r="E619" s="167"/>
      <c r="F619" s="155"/>
      <c r="G619" s="155"/>
      <c r="H619" s="155"/>
      <c r="I619" s="155"/>
      <c r="J619" s="155"/>
      <c r="K619" s="155"/>
      <c r="L619" s="156"/>
      <c r="M619" s="5">
        <v>1</v>
      </c>
      <c r="N619" s="33"/>
      <c r="O619" s="33"/>
      <c r="P619" s="74" t="s">
        <v>584</v>
      </c>
      <c r="Q619" s="47"/>
      <c r="R619" s="47"/>
    </row>
    <row r="620" spans="1:18">
      <c r="A620" s="5" t="s">
        <v>612</v>
      </c>
      <c r="B620" s="5"/>
      <c r="C620" s="166" t="s">
        <v>673</v>
      </c>
      <c r="D620" s="167"/>
      <c r="E620" s="167"/>
      <c r="F620" s="155"/>
      <c r="G620" s="155"/>
      <c r="H620" s="155"/>
      <c r="I620" s="155"/>
      <c r="J620" s="155"/>
      <c r="K620" s="155"/>
      <c r="L620" s="156"/>
      <c r="M620" s="5">
        <v>1</v>
      </c>
      <c r="N620" s="33"/>
      <c r="O620" s="33"/>
      <c r="P620" s="74" t="s">
        <v>584</v>
      </c>
      <c r="Q620" s="47"/>
      <c r="R620" s="47"/>
    </row>
    <row r="621" spans="1:18">
      <c r="A621" s="5" t="s">
        <v>612</v>
      </c>
      <c r="B621" s="5"/>
      <c r="C621" s="166" t="s">
        <v>672</v>
      </c>
      <c r="D621" s="167"/>
      <c r="E621" s="167"/>
      <c r="F621" s="155"/>
      <c r="G621" s="155"/>
      <c r="H621" s="155"/>
      <c r="I621" s="155"/>
      <c r="J621" s="155"/>
      <c r="K621" s="155"/>
      <c r="L621" s="156"/>
      <c r="M621" s="5">
        <v>1</v>
      </c>
      <c r="N621" s="33"/>
      <c r="O621" s="33"/>
      <c r="P621" s="74" t="s">
        <v>584</v>
      </c>
      <c r="Q621" s="47"/>
      <c r="R621" s="47"/>
    </row>
    <row r="622" spans="1:18">
      <c r="A622" s="5" t="s">
        <v>612</v>
      </c>
      <c r="B622" s="5"/>
      <c r="C622" s="166" t="s">
        <v>671</v>
      </c>
      <c r="D622" s="167"/>
      <c r="E622" s="167"/>
      <c r="F622" s="155"/>
      <c r="G622" s="155"/>
      <c r="H622" s="155"/>
      <c r="I622" s="155"/>
      <c r="J622" s="155"/>
      <c r="K622" s="155"/>
      <c r="L622" s="156"/>
      <c r="M622" s="5">
        <v>1</v>
      </c>
      <c r="N622" s="33"/>
      <c r="O622" s="33"/>
      <c r="P622" s="74" t="s">
        <v>584</v>
      </c>
      <c r="Q622" s="47"/>
      <c r="R622" s="47"/>
    </row>
    <row r="623" spans="1:18">
      <c r="A623" s="5" t="s">
        <v>612</v>
      </c>
      <c r="B623" s="5"/>
      <c r="C623" s="166" t="s">
        <v>670</v>
      </c>
      <c r="D623" s="167"/>
      <c r="E623" s="167"/>
      <c r="F623" s="155"/>
      <c r="G623" s="155"/>
      <c r="H623" s="155"/>
      <c r="I623" s="155"/>
      <c r="J623" s="155"/>
      <c r="K623" s="155"/>
      <c r="L623" s="156"/>
      <c r="M623" s="5">
        <v>1</v>
      </c>
      <c r="N623" s="33"/>
      <c r="O623" s="33"/>
      <c r="P623" s="74" t="s">
        <v>584</v>
      </c>
      <c r="Q623" s="47"/>
      <c r="R623" s="47"/>
    </row>
    <row r="624" spans="1:18">
      <c r="A624" s="5" t="s">
        <v>612</v>
      </c>
      <c r="B624" s="5"/>
      <c r="C624" s="166" t="s">
        <v>669</v>
      </c>
      <c r="D624" s="167"/>
      <c r="E624" s="167"/>
      <c r="F624" s="155"/>
      <c r="G624" s="155"/>
      <c r="H624" s="155"/>
      <c r="I624" s="155"/>
      <c r="J624" s="155"/>
      <c r="K624" s="155"/>
      <c r="L624" s="156"/>
      <c r="M624" s="5">
        <v>1</v>
      </c>
      <c r="N624" s="33"/>
      <c r="O624" s="33"/>
      <c r="P624" s="74" t="s">
        <v>584</v>
      </c>
      <c r="Q624" s="47"/>
      <c r="R624" s="47"/>
    </row>
    <row r="625" spans="1:18">
      <c r="A625" s="5" t="s">
        <v>612</v>
      </c>
      <c r="B625" s="5"/>
      <c r="C625" s="166" t="s">
        <v>668</v>
      </c>
      <c r="D625" s="167"/>
      <c r="E625" s="167"/>
      <c r="F625" s="155"/>
      <c r="G625" s="155"/>
      <c r="H625" s="155"/>
      <c r="I625" s="155"/>
      <c r="J625" s="155"/>
      <c r="K625" s="155"/>
      <c r="L625" s="156"/>
      <c r="M625" s="5">
        <v>1</v>
      </c>
      <c r="N625" s="33"/>
      <c r="O625" s="33"/>
      <c r="P625" s="74" t="s">
        <v>584</v>
      </c>
      <c r="Q625" s="47"/>
      <c r="R625" s="47"/>
    </row>
    <row r="626" spans="1:18">
      <c r="A626" s="5" t="s">
        <v>612</v>
      </c>
      <c r="B626" s="5"/>
      <c r="C626" s="166" t="s">
        <v>667</v>
      </c>
      <c r="D626" s="167"/>
      <c r="E626" s="167"/>
      <c r="F626" s="155"/>
      <c r="G626" s="155"/>
      <c r="H626" s="155"/>
      <c r="I626" s="155"/>
      <c r="J626" s="155"/>
      <c r="K626" s="155"/>
      <c r="L626" s="156"/>
      <c r="M626" s="5">
        <v>1</v>
      </c>
      <c r="N626" s="33"/>
      <c r="O626" s="33"/>
      <c r="P626" s="74" t="s">
        <v>584</v>
      </c>
      <c r="Q626" s="47"/>
      <c r="R626" s="47"/>
    </row>
    <row r="627" spans="1:18">
      <c r="A627" s="5" t="s">
        <v>612</v>
      </c>
      <c r="B627" s="5"/>
      <c r="C627" s="166" t="s">
        <v>666</v>
      </c>
      <c r="D627" s="167"/>
      <c r="E627" s="167"/>
      <c r="F627" s="155"/>
      <c r="G627" s="155"/>
      <c r="H627" s="155"/>
      <c r="I627" s="155"/>
      <c r="J627" s="155"/>
      <c r="K627" s="155"/>
      <c r="L627" s="156"/>
      <c r="M627" s="5">
        <v>1</v>
      </c>
      <c r="N627" s="33"/>
      <c r="O627" s="33"/>
      <c r="P627" s="74" t="s">
        <v>584</v>
      </c>
      <c r="Q627" s="47"/>
      <c r="R627" s="47"/>
    </row>
    <row r="628" spans="1:18">
      <c r="A628" s="5" t="s">
        <v>612</v>
      </c>
      <c r="B628" s="5"/>
      <c r="C628" s="166" t="s">
        <v>665</v>
      </c>
      <c r="D628" s="167"/>
      <c r="E628" s="167"/>
      <c r="F628" s="155"/>
      <c r="G628" s="155"/>
      <c r="H628" s="155"/>
      <c r="I628" s="155"/>
      <c r="J628" s="155"/>
      <c r="K628" s="155"/>
      <c r="L628" s="156"/>
      <c r="M628" s="5">
        <v>1</v>
      </c>
      <c r="N628" s="33"/>
      <c r="O628" s="33"/>
      <c r="P628" s="74" t="s">
        <v>584</v>
      </c>
      <c r="Q628" s="47"/>
      <c r="R628" s="47"/>
    </row>
    <row r="629" spans="1:18">
      <c r="A629" s="5" t="s">
        <v>612</v>
      </c>
      <c r="B629" s="5"/>
      <c r="C629" s="166" t="s">
        <v>664</v>
      </c>
      <c r="D629" s="167"/>
      <c r="E629" s="167"/>
      <c r="F629" s="155"/>
      <c r="G629" s="155"/>
      <c r="H629" s="155"/>
      <c r="I629" s="155"/>
      <c r="J629" s="155"/>
      <c r="K629" s="155"/>
      <c r="L629" s="156"/>
      <c r="M629" s="5">
        <v>1</v>
      </c>
      <c r="N629" s="33"/>
      <c r="O629" s="33"/>
      <c r="P629" s="74" t="s">
        <v>584</v>
      </c>
      <c r="Q629" s="47"/>
      <c r="R629" s="47"/>
    </row>
    <row r="630" spans="1:18" ht="20.25" customHeight="1">
      <c r="A630" s="5" t="s">
        <v>615</v>
      </c>
      <c r="B630" s="5"/>
      <c r="C630" s="166" t="s">
        <v>651</v>
      </c>
      <c r="D630" s="167"/>
      <c r="E630" s="167"/>
      <c r="F630" s="155"/>
      <c r="G630" s="155"/>
      <c r="H630" s="155"/>
      <c r="I630" s="155"/>
      <c r="J630" s="155"/>
      <c r="K630" s="155"/>
      <c r="L630" s="156"/>
      <c r="M630" s="5">
        <v>1</v>
      </c>
      <c r="N630" s="33"/>
      <c r="O630" s="33"/>
      <c r="P630" s="47"/>
      <c r="Q630" s="74" t="s">
        <v>584</v>
      </c>
      <c r="R630" s="47"/>
    </row>
    <row r="631" spans="1:18" ht="20.25" customHeight="1">
      <c r="A631" s="5" t="s">
        <v>615</v>
      </c>
      <c r="B631" s="5"/>
      <c r="C631" s="166" t="s">
        <v>663</v>
      </c>
      <c r="D631" s="167"/>
      <c r="E631" s="167"/>
      <c r="F631" s="155"/>
      <c r="G631" s="155"/>
      <c r="H631" s="155"/>
      <c r="I631" s="155"/>
      <c r="J631" s="155"/>
      <c r="K631" s="155"/>
      <c r="L631" s="156"/>
      <c r="M631" s="5">
        <v>1</v>
      </c>
      <c r="N631" s="33"/>
      <c r="O631" s="33"/>
      <c r="P631" s="47"/>
      <c r="Q631" s="74" t="s">
        <v>584</v>
      </c>
      <c r="R631" s="47"/>
    </row>
    <row r="632" spans="1:18" ht="45" customHeight="1">
      <c r="A632" s="5" t="s">
        <v>548</v>
      </c>
      <c r="B632" s="5"/>
      <c r="C632" s="192" t="s">
        <v>27</v>
      </c>
      <c r="D632" s="192"/>
      <c r="E632" s="192"/>
      <c r="F632" s="5"/>
      <c r="G632" s="5"/>
      <c r="H632" s="5"/>
      <c r="I632" s="15"/>
      <c r="J632" s="5"/>
      <c r="K632" s="5"/>
      <c r="L632" s="5" t="s">
        <v>34</v>
      </c>
      <c r="M632" s="5">
        <v>2</v>
      </c>
      <c r="N632" s="33"/>
      <c r="O632" s="33" t="s">
        <v>573</v>
      </c>
      <c r="P632" s="47"/>
      <c r="Q632" s="47"/>
      <c r="R632" s="47"/>
    </row>
    <row r="633" spans="1:18" ht="45" customHeight="1">
      <c r="A633" s="194"/>
      <c r="B633" s="155"/>
      <c r="C633" s="155"/>
      <c r="D633" s="155"/>
      <c r="E633" s="155"/>
      <c r="F633" s="155"/>
      <c r="G633" s="155"/>
      <c r="H633" s="155"/>
      <c r="I633" s="155"/>
      <c r="J633" s="155"/>
      <c r="K633" s="155"/>
      <c r="L633" s="156"/>
      <c r="M633" s="56"/>
      <c r="N633" s="87" t="s">
        <v>606</v>
      </c>
      <c r="O633" s="74" t="s">
        <v>584</v>
      </c>
      <c r="P633" s="47"/>
      <c r="Q633" s="47"/>
      <c r="R633" s="47"/>
    </row>
    <row r="634" spans="1:18" ht="45" customHeight="1">
      <c r="A634" s="5" t="s">
        <v>551</v>
      </c>
      <c r="B634" s="5"/>
      <c r="C634" s="192" t="s">
        <v>565</v>
      </c>
      <c r="D634" s="192"/>
      <c r="E634" s="192"/>
      <c r="F634" s="5"/>
      <c r="G634" s="5"/>
      <c r="H634" s="5"/>
      <c r="I634" s="15"/>
      <c r="J634" s="5"/>
      <c r="K634" s="5"/>
      <c r="L634" s="5"/>
      <c r="M634" s="5">
        <v>1</v>
      </c>
      <c r="N634" s="33"/>
      <c r="O634" s="33" t="s">
        <v>574</v>
      </c>
      <c r="P634" s="47"/>
      <c r="Q634" s="47"/>
      <c r="R634" s="47"/>
    </row>
    <row r="635" spans="1:18" ht="20.25" customHeight="1">
      <c r="A635" s="5" t="s">
        <v>615</v>
      </c>
      <c r="B635" s="5"/>
      <c r="C635" s="166" t="s">
        <v>678</v>
      </c>
      <c r="D635" s="167"/>
      <c r="E635" s="167"/>
      <c r="F635" s="155"/>
      <c r="G635" s="155"/>
      <c r="H635" s="155"/>
      <c r="I635" s="155"/>
      <c r="J635" s="155"/>
      <c r="K635" s="155"/>
      <c r="L635" s="156"/>
      <c r="M635" s="5">
        <v>1</v>
      </c>
      <c r="N635" s="33"/>
      <c r="O635" s="33"/>
      <c r="P635" s="47"/>
      <c r="Q635" s="74" t="s">
        <v>584</v>
      </c>
      <c r="R635" s="47"/>
    </row>
    <row r="636" spans="1:18">
      <c r="A636" s="5" t="s">
        <v>612</v>
      </c>
      <c r="B636" s="5"/>
      <c r="C636" s="166" t="s">
        <v>679</v>
      </c>
      <c r="D636" s="167"/>
      <c r="E636" s="167"/>
      <c r="F636" s="155"/>
      <c r="G636" s="155"/>
      <c r="H636" s="155"/>
      <c r="I636" s="155"/>
      <c r="J636" s="155"/>
      <c r="K636" s="155"/>
      <c r="L636" s="156"/>
      <c r="M636" s="5">
        <v>1</v>
      </c>
      <c r="N636" s="33"/>
      <c r="O636" s="33"/>
      <c r="P636" s="74" t="s">
        <v>584</v>
      </c>
      <c r="Q636" s="47"/>
      <c r="R636" s="47"/>
    </row>
    <row r="637" spans="1:18" ht="18.75" customHeight="1">
      <c r="A637" s="5" t="s">
        <v>615</v>
      </c>
      <c r="B637" s="5"/>
      <c r="C637" s="166" t="s">
        <v>677</v>
      </c>
      <c r="D637" s="167"/>
      <c r="E637" s="167"/>
      <c r="F637" s="155"/>
      <c r="G637" s="155"/>
      <c r="H637" s="155"/>
      <c r="I637" s="155"/>
      <c r="J637" s="155"/>
      <c r="K637" s="155"/>
      <c r="L637" s="156"/>
      <c r="M637" s="5">
        <v>1</v>
      </c>
      <c r="N637" s="33"/>
      <c r="O637" s="33"/>
      <c r="P637" s="47"/>
      <c r="Q637" s="74" t="s">
        <v>584</v>
      </c>
      <c r="R637" s="47"/>
    </row>
    <row r="638" spans="1:18" ht="20.25" customHeight="1">
      <c r="A638" s="5" t="s">
        <v>615</v>
      </c>
      <c r="B638" s="5"/>
      <c r="C638" s="166" t="s">
        <v>676</v>
      </c>
      <c r="D638" s="167"/>
      <c r="E638" s="167"/>
      <c r="F638" s="155"/>
      <c r="G638" s="155"/>
      <c r="H638" s="155"/>
      <c r="I638" s="155"/>
      <c r="J638" s="155"/>
      <c r="K638" s="155"/>
      <c r="L638" s="156"/>
      <c r="M638" s="5">
        <v>1</v>
      </c>
      <c r="N638" s="33"/>
      <c r="O638" s="33"/>
      <c r="P638" s="47"/>
      <c r="Q638" s="74" t="s">
        <v>584</v>
      </c>
      <c r="R638" s="47"/>
    </row>
    <row r="639" spans="1:18" s="2" customFormat="1">
      <c r="A639" s="5" t="s">
        <v>555</v>
      </c>
      <c r="B639" s="5"/>
      <c r="C639" s="137" t="s">
        <v>28</v>
      </c>
      <c r="D639" s="193"/>
      <c r="E639" s="193"/>
      <c r="F639" s="6"/>
      <c r="G639" s="6"/>
      <c r="H639" s="6"/>
      <c r="I639" s="14"/>
      <c r="J639" s="6"/>
      <c r="K639" s="6"/>
      <c r="L639" s="6"/>
      <c r="M639" s="6">
        <v>5</v>
      </c>
      <c r="N639" s="50"/>
      <c r="O639" s="33" t="s">
        <v>574</v>
      </c>
      <c r="P639" s="46"/>
      <c r="Q639" s="46"/>
      <c r="R639" s="46"/>
    </row>
    <row r="640" spans="1:18" s="2" customFormat="1" ht="45" customHeight="1">
      <c r="A640" s="194"/>
      <c r="B640" s="155"/>
      <c r="C640" s="155"/>
      <c r="D640" s="155"/>
      <c r="E640" s="155"/>
      <c r="F640" s="155"/>
      <c r="G640" s="155"/>
      <c r="H640" s="155"/>
      <c r="I640" s="155"/>
      <c r="J640" s="155"/>
      <c r="K640" s="155"/>
      <c r="L640" s="156"/>
      <c r="M640" s="56"/>
      <c r="N640" s="87" t="s">
        <v>607</v>
      </c>
      <c r="O640" s="74" t="s">
        <v>584</v>
      </c>
      <c r="P640" s="46"/>
      <c r="Q640" s="46"/>
      <c r="R640" s="46"/>
    </row>
    <row r="641" spans="1:18" s="2" customFormat="1" ht="45" customHeight="1">
      <c r="A641" s="5" t="s">
        <v>556</v>
      </c>
      <c r="B641" s="5"/>
      <c r="C641" s="137" t="s">
        <v>719</v>
      </c>
      <c r="D641" s="193"/>
      <c r="E641" s="193"/>
      <c r="F641" s="6"/>
      <c r="G641" s="6"/>
      <c r="H641" s="6"/>
      <c r="I641" s="14"/>
      <c r="J641" s="6"/>
      <c r="K641" s="6"/>
      <c r="L641" s="6"/>
      <c r="M641" s="6">
        <v>1</v>
      </c>
      <c r="N641" s="50"/>
      <c r="O641" s="50" t="s">
        <v>648</v>
      </c>
      <c r="P641" s="46"/>
      <c r="Q641" s="46"/>
      <c r="R641" s="46"/>
    </row>
    <row r="642" spans="1:18" ht="20.25" customHeight="1">
      <c r="A642" s="5" t="s">
        <v>615</v>
      </c>
      <c r="B642" s="5"/>
      <c r="C642" s="166" t="s">
        <v>655</v>
      </c>
      <c r="D642" s="167"/>
      <c r="E642" s="167"/>
      <c r="F642" s="155"/>
      <c r="G642" s="155"/>
      <c r="H642" s="155"/>
      <c r="I642" s="155"/>
      <c r="J642" s="155"/>
      <c r="K642" s="155"/>
      <c r="L642" s="156"/>
      <c r="M642" s="5">
        <v>1</v>
      </c>
      <c r="N642" s="33"/>
      <c r="O642" s="33"/>
      <c r="P642" s="47"/>
      <c r="Q642" s="74" t="s">
        <v>584</v>
      </c>
      <c r="R642" s="47"/>
    </row>
    <row r="643" spans="1:18" ht="29.25" customHeight="1">
      <c r="A643" s="5" t="s">
        <v>615</v>
      </c>
      <c r="B643" s="5"/>
      <c r="C643" s="166" t="s">
        <v>654</v>
      </c>
      <c r="D643" s="167"/>
      <c r="E643" s="167"/>
      <c r="F643" s="155"/>
      <c r="G643" s="155"/>
      <c r="H643" s="155"/>
      <c r="I643" s="155"/>
      <c r="J643" s="155"/>
      <c r="K643" s="155"/>
      <c r="L643" s="156"/>
      <c r="M643" s="5">
        <v>1</v>
      </c>
      <c r="N643" s="33"/>
      <c r="O643" s="33"/>
      <c r="P643" s="47"/>
      <c r="Q643" s="74" t="s">
        <v>584</v>
      </c>
      <c r="R643" s="47"/>
    </row>
    <row r="644" spans="1:18" ht="20.25" customHeight="1">
      <c r="A644" s="5" t="s">
        <v>615</v>
      </c>
      <c r="B644" s="5"/>
      <c r="C644" s="166" t="s">
        <v>653</v>
      </c>
      <c r="D644" s="167"/>
      <c r="E644" s="167"/>
      <c r="F644" s="155"/>
      <c r="G644" s="155"/>
      <c r="H644" s="155"/>
      <c r="I644" s="155"/>
      <c r="J644" s="155"/>
      <c r="K644" s="155"/>
      <c r="L644" s="156"/>
      <c r="M644" s="5">
        <v>1</v>
      </c>
      <c r="N644" s="33"/>
      <c r="O644" s="33"/>
      <c r="P644" s="47"/>
      <c r="Q644" s="74" t="s">
        <v>584</v>
      </c>
      <c r="R644" s="47"/>
    </row>
    <row r="645" spans="1:18" ht="20.25" customHeight="1">
      <c r="A645" s="5" t="s">
        <v>615</v>
      </c>
      <c r="B645" s="5"/>
      <c r="C645" s="166" t="s">
        <v>652</v>
      </c>
      <c r="D645" s="167"/>
      <c r="E645" s="167"/>
      <c r="F645" s="155"/>
      <c r="G645" s="155"/>
      <c r="H645" s="155"/>
      <c r="I645" s="155"/>
      <c r="J645" s="155"/>
      <c r="K645" s="155"/>
      <c r="L645" s="156"/>
      <c r="M645" s="5">
        <v>1</v>
      </c>
      <c r="N645" s="33"/>
      <c r="O645" s="33"/>
      <c r="P645" s="47"/>
      <c r="Q645" s="74" t="s">
        <v>584</v>
      </c>
      <c r="R645" s="47"/>
    </row>
    <row r="646" spans="1:18" ht="20.25" customHeight="1">
      <c r="A646" s="5" t="s">
        <v>615</v>
      </c>
      <c r="B646" s="5"/>
      <c r="C646" s="166" t="s">
        <v>650</v>
      </c>
      <c r="D646" s="167"/>
      <c r="E646" s="167"/>
      <c r="F646" s="155"/>
      <c r="G646" s="155"/>
      <c r="H646" s="155"/>
      <c r="I646" s="155"/>
      <c r="J646" s="155"/>
      <c r="K646" s="155"/>
      <c r="L646" s="156"/>
      <c r="M646" s="5">
        <v>1</v>
      </c>
      <c r="N646" s="33"/>
      <c r="O646" s="33"/>
      <c r="P646" s="47"/>
      <c r="Q646" s="74" t="s">
        <v>584</v>
      </c>
      <c r="R646" s="47"/>
    </row>
    <row r="647" spans="1:18" ht="20.25" customHeight="1">
      <c r="A647" s="5" t="s">
        <v>615</v>
      </c>
      <c r="B647" s="5"/>
      <c r="C647" s="166" t="s">
        <v>718</v>
      </c>
      <c r="D647" s="167"/>
      <c r="E647" s="167"/>
      <c r="F647" s="155"/>
      <c r="G647" s="155"/>
      <c r="H647" s="155"/>
      <c r="I647" s="155"/>
      <c r="J647" s="155"/>
      <c r="K647" s="155"/>
      <c r="L647" s="156"/>
      <c r="M647" s="5">
        <v>1</v>
      </c>
      <c r="N647" s="33"/>
      <c r="O647" s="33"/>
      <c r="P647" s="47"/>
      <c r="Q647" s="74" t="s">
        <v>584</v>
      </c>
      <c r="R647" s="47"/>
    </row>
    <row r="648" spans="1:18" ht="35.25" customHeight="1">
      <c r="A648" s="134"/>
      <c r="B648" s="135"/>
      <c r="C648" s="135"/>
      <c r="D648" s="135"/>
      <c r="E648" s="135"/>
      <c r="F648" s="135"/>
      <c r="G648" s="135"/>
      <c r="H648" s="135"/>
      <c r="I648" s="135"/>
      <c r="J648" s="135"/>
      <c r="K648" s="135"/>
      <c r="L648" s="136"/>
      <c r="M648" s="88"/>
      <c r="N648" s="89" t="s">
        <v>649</v>
      </c>
      <c r="O648" s="90" t="s">
        <v>584</v>
      </c>
      <c r="P648" s="47"/>
      <c r="Q648" s="47"/>
      <c r="R648" s="47"/>
    </row>
    <row r="649" spans="1:18" ht="35.25" customHeight="1">
      <c r="A649" s="5" t="s">
        <v>647</v>
      </c>
      <c r="B649" s="5"/>
      <c r="C649" s="138" t="str">
        <f>$E$730</f>
        <v>Wyposażenie magazynów chemicznych- mieszalniki chemiczne- ręczne</v>
      </c>
      <c r="D649" s="139"/>
      <c r="E649" s="140"/>
      <c r="F649" s="6"/>
      <c r="G649" s="6"/>
      <c r="H649" s="6"/>
      <c r="I649" s="14"/>
      <c r="J649" s="6"/>
      <c r="K649" s="6"/>
      <c r="L649" s="6"/>
      <c r="M649" s="6">
        <v>1</v>
      </c>
      <c r="N649" s="50"/>
      <c r="O649" s="33" t="s">
        <v>683</v>
      </c>
      <c r="P649" s="47"/>
      <c r="Q649" s="47"/>
      <c r="R649" s="47"/>
    </row>
    <row r="650" spans="1:18">
      <c r="A650" s="5" t="s">
        <v>612</v>
      </c>
      <c r="B650" s="5"/>
      <c r="C650" s="166" t="s">
        <v>685</v>
      </c>
      <c r="D650" s="167"/>
      <c r="E650" s="167"/>
      <c r="F650" s="155"/>
      <c r="G650" s="155"/>
      <c r="H650" s="155"/>
      <c r="I650" s="155"/>
      <c r="J650" s="155"/>
      <c r="K650" s="155"/>
      <c r="L650" s="156"/>
      <c r="M650" s="5">
        <v>1</v>
      </c>
      <c r="N650" s="33"/>
      <c r="O650" s="33"/>
      <c r="P650" s="74" t="s">
        <v>584</v>
      </c>
      <c r="Q650" s="47"/>
      <c r="R650" s="47"/>
    </row>
    <row r="651" spans="1:18">
      <c r="A651" s="5" t="s">
        <v>612</v>
      </c>
      <c r="B651" s="5"/>
      <c r="C651" s="166" t="s">
        <v>686</v>
      </c>
      <c r="D651" s="167"/>
      <c r="E651" s="167"/>
      <c r="F651" s="155"/>
      <c r="G651" s="155"/>
      <c r="H651" s="155"/>
      <c r="I651" s="155"/>
      <c r="J651" s="155"/>
      <c r="K651" s="155"/>
      <c r="L651" s="156"/>
      <c r="M651" s="5">
        <v>1</v>
      </c>
      <c r="N651" s="33"/>
      <c r="O651" s="33"/>
      <c r="P651" s="74" t="s">
        <v>584</v>
      </c>
      <c r="Q651" s="47"/>
      <c r="R651" s="47"/>
    </row>
    <row r="652" spans="1:18">
      <c r="A652" s="5" t="s">
        <v>612</v>
      </c>
      <c r="B652" s="5"/>
      <c r="C652" s="166" t="s">
        <v>687</v>
      </c>
      <c r="D652" s="167"/>
      <c r="E652" s="167"/>
      <c r="F652" s="155"/>
      <c r="G652" s="155"/>
      <c r="H652" s="155"/>
      <c r="I652" s="155"/>
      <c r="J652" s="155"/>
      <c r="K652" s="155"/>
      <c r="L652" s="156"/>
      <c r="M652" s="5">
        <v>1</v>
      </c>
      <c r="N652" s="33"/>
      <c r="O652" s="33"/>
      <c r="P652" s="74" t="s">
        <v>584</v>
      </c>
      <c r="Q652" s="47"/>
      <c r="R652" s="47"/>
    </row>
    <row r="653" spans="1:18">
      <c r="A653" s="5" t="s">
        <v>612</v>
      </c>
      <c r="B653" s="5"/>
      <c r="C653" s="166" t="s">
        <v>688</v>
      </c>
      <c r="D653" s="167"/>
      <c r="E653" s="167"/>
      <c r="F653" s="155"/>
      <c r="G653" s="155"/>
      <c r="H653" s="155"/>
      <c r="I653" s="155"/>
      <c r="J653" s="155"/>
      <c r="K653" s="155"/>
      <c r="L653" s="156"/>
      <c r="M653" s="5">
        <v>1</v>
      </c>
      <c r="N653" s="33"/>
      <c r="O653" s="33"/>
      <c r="P653" s="74" t="s">
        <v>584</v>
      </c>
      <c r="Q653" s="47"/>
      <c r="R653" s="47"/>
    </row>
    <row r="654" spans="1:18">
      <c r="A654" s="5" t="s">
        <v>612</v>
      </c>
      <c r="B654" s="5"/>
      <c r="C654" s="166" t="s">
        <v>689</v>
      </c>
      <c r="D654" s="167"/>
      <c r="E654" s="167"/>
      <c r="F654" s="155"/>
      <c r="G654" s="155"/>
      <c r="H654" s="155"/>
      <c r="I654" s="155"/>
      <c r="J654" s="155"/>
      <c r="K654" s="155"/>
      <c r="L654" s="156"/>
      <c r="M654" s="5">
        <v>1</v>
      </c>
      <c r="N654" s="33"/>
      <c r="O654" s="33"/>
      <c r="P654" s="74" t="s">
        <v>584</v>
      </c>
      <c r="Q654" s="47"/>
      <c r="R654" s="47"/>
    </row>
    <row r="655" spans="1:18">
      <c r="A655" s="5" t="s">
        <v>612</v>
      </c>
      <c r="B655" s="5"/>
      <c r="C655" s="166" t="s">
        <v>690</v>
      </c>
      <c r="D655" s="167"/>
      <c r="E655" s="167"/>
      <c r="F655" s="155"/>
      <c r="G655" s="155"/>
      <c r="H655" s="155"/>
      <c r="I655" s="155"/>
      <c r="J655" s="155"/>
      <c r="K655" s="155"/>
      <c r="L655" s="156"/>
      <c r="M655" s="5">
        <v>1</v>
      </c>
      <c r="N655" s="33"/>
      <c r="O655" s="33"/>
      <c r="P655" s="74" t="s">
        <v>584</v>
      </c>
      <c r="Q655" s="47"/>
      <c r="R655" s="47"/>
    </row>
    <row r="656" spans="1:18">
      <c r="A656" s="5" t="s">
        <v>612</v>
      </c>
      <c r="B656" s="5"/>
      <c r="C656" s="166" t="s">
        <v>691</v>
      </c>
      <c r="D656" s="167"/>
      <c r="E656" s="167"/>
      <c r="F656" s="155"/>
      <c r="G656" s="155"/>
      <c r="H656" s="155"/>
      <c r="I656" s="155"/>
      <c r="J656" s="155"/>
      <c r="K656" s="155"/>
      <c r="L656" s="156"/>
      <c r="M656" s="5">
        <v>1</v>
      </c>
      <c r="N656" s="33"/>
      <c r="O656" s="33"/>
      <c r="P656" s="74" t="s">
        <v>584</v>
      </c>
      <c r="Q656" s="47"/>
      <c r="R656" s="47"/>
    </row>
    <row r="657" spans="1:18">
      <c r="A657" s="5" t="s">
        <v>612</v>
      </c>
      <c r="B657" s="5"/>
      <c r="C657" s="166" t="s">
        <v>692</v>
      </c>
      <c r="D657" s="167"/>
      <c r="E657" s="167"/>
      <c r="F657" s="155"/>
      <c r="G657" s="155"/>
      <c r="H657" s="155"/>
      <c r="I657" s="155"/>
      <c r="J657" s="155"/>
      <c r="K657" s="155"/>
      <c r="L657" s="156"/>
      <c r="M657" s="5">
        <v>1</v>
      </c>
      <c r="N657" s="33"/>
      <c r="O657" s="33"/>
      <c r="P657" s="74" t="s">
        <v>584</v>
      </c>
      <c r="Q657" s="47"/>
      <c r="R657" s="47"/>
    </row>
    <row r="658" spans="1:18">
      <c r="A658" s="5" t="s">
        <v>612</v>
      </c>
      <c r="B658" s="5"/>
      <c r="C658" s="166" t="s">
        <v>693</v>
      </c>
      <c r="D658" s="167"/>
      <c r="E658" s="167"/>
      <c r="F658" s="155"/>
      <c r="G658" s="155"/>
      <c r="H658" s="155"/>
      <c r="I658" s="155"/>
      <c r="J658" s="155"/>
      <c r="K658" s="155"/>
      <c r="L658" s="156"/>
      <c r="M658" s="5">
        <v>1</v>
      </c>
      <c r="N658" s="33"/>
      <c r="O658" s="33"/>
      <c r="P658" s="74" t="s">
        <v>584</v>
      </c>
      <c r="Q658" s="47"/>
      <c r="R658" s="47"/>
    </row>
    <row r="659" spans="1:18">
      <c r="A659" s="5" t="s">
        <v>612</v>
      </c>
      <c r="B659" s="5"/>
      <c r="C659" s="166" t="s">
        <v>694</v>
      </c>
      <c r="D659" s="167"/>
      <c r="E659" s="167"/>
      <c r="F659" s="155"/>
      <c r="G659" s="155"/>
      <c r="H659" s="155"/>
      <c r="I659" s="155"/>
      <c r="J659" s="155"/>
      <c r="K659" s="155"/>
      <c r="L659" s="156"/>
      <c r="M659" s="5">
        <v>1</v>
      </c>
      <c r="N659" s="33"/>
      <c r="O659" s="33"/>
      <c r="P659" s="74" t="s">
        <v>584</v>
      </c>
      <c r="Q659" s="47"/>
      <c r="R659" s="47"/>
    </row>
    <row r="660" spans="1:18">
      <c r="A660" s="5" t="s">
        <v>612</v>
      </c>
      <c r="B660" s="5"/>
      <c r="C660" s="166" t="s">
        <v>695</v>
      </c>
      <c r="D660" s="167"/>
      <c r="E660" s="167"/>
      <c r="F660" s="155"/>
      <c r="G660" s="155"/>
      <c r="H660" s="155"/>
      <c r="I660" s="155"/>
      <c r="J660" s="155"/>
      <c r="K660" s="155"/>
      <c r="L660" s="156"/>
      <c r="M660" s="5">
        <v>1</v>
      </c>
      <c r="N660" s="33"/>
      <c r="O660" s="33"/>
      <c r="P660" s="74" t="s">
        <v>584</v>
      </c>
      <c r="Q660" s="47"/>
      <c r="R660" s="47"/>
    </row>
    <row r="661" spans="1:18">
      <c r="A661" s="5" t="s">
        <v>612</v>
      </c>
      <c r="B661" s="5"/>
      <c r="C661" s="166" t="s">
        <v>696</v>
      </c>
      <c r="D661" s="167"/>
      <c r="E661" s="167"/>
      <c r="F661" s="155"/>
      <c r="G661" s="155"/>
      <c r="H661" s="155"/>
      <c r="I661" s="155"/>
      <c r="J661" s="155"/>
      <c r="K661" s="155"/>
      <c r="L661" s="156"/>
      <c r="M661" s="5">
        <v>1</v>
      </c>
      <c r="N661" s="33"/>
      <c r="O661" s="33"/>
      <c r="P661" s="74" t="s">
        <v>584</v>
      </c>
      <c r="Q661" s="47"/>
      <c r="R661" s="47"/>
    </row>
    <row r="662" spans="1:18">
      <c r="A662" s="5" t="s">
        <v>612</v>
      </c>
      <c r="B662" s="5"/>
      <c r="C662" s="166" t="s">
        <v>697</v>
      </c>
      <c r="D662" s="167"/>
      <c r="E662" s="167"/>
      <c r="F662" s="155"/>
      <c r="G662" s="155"/>
      <c r="H662" s="155"/>
      <c r="I662" s="155"/>
      <c r="J662" s="155"/>
      <c r="K662" s="155"/>
      <c r="L662" s="156"/>
      <c r="M662" s="5">
        <v>1</v>
      </c>
      <c r="N662" s="33"/>
      <c r="O662" s="33"/>
      <c r="P662" s="74" t="s">
        <v>584</v>
      </c>
      <c r="Q662" s="47"/>
      <c r="R662" s="47"/>
    </row>
    <row r="663" spans="1:18">
      <c r="A663" s="5" t="s">
        <v>612</v>
      </c>
      <c r="B663" s="5"/>
      <c r="C663" s="166" t="s">
        <v>698</v>
      </c>
      <c r="D663" s="167"/>
      <c r="E663" s="167"/>
      <c r="F663" s="155"/>
      <c r="G663" s="155"/>
      <c r="H663" s="155"/>
      <c r="I663" s="155"/>
      <c r="J663" s="155"/>
      <c r="K663" s="155"/>
      <c r="L663" s="156"/>
      <c r="M663" s="5">
        <v>1</v>
      </c>
      <c r="N663" s="33"/>
      <c r="O663" s="33"/>
      <c r="P663" s="74" t="s">
        <v>584</v>
      </c>
      <c r="Q663" s="47"/>
      <c r="R663" s="47"/>
    </row>
    <row r="664" spans="1:18">
      <c r="A664" s="5" t="s">
        <v>612</v>
      </c>
      <c r="B664" s="5"/>
      <c r="C664" s="166" t="s">
        <v>699</v>
      </c>
      <c r="D664" s="167"/>
      <c r="E664" s="167"/>
      <c r="F664" s="155"/>
      <c r="G664" s="155"/>
      <c r="H664" s="155"/>
      <c r="I664" s="155"/>
      <c r="J664" s="155"/>
      <c r="K664" s="155"/>
      <c r="L664" s="156"/>
      <c r="M664" s="5">
        <v>1</v>
      </c>
      <c r="N664" s="33"/>
      <c r="O664" s="33"/>
      <c r="P664" s="74" t="s">
        <v>584</v>
      </c>
      <c r="Q664" s="47"/>
      <c r="R664" s="47"/>
    </row>
    <row r="665" spans="1:18" s="4" customFormat="1" ht="23.25">
      <c r="A665" s="134"/>
      <c r="B665" s="135"/>
      <c r="C665" s="135"/>
      <c r="D665" s="135"/>
      <c r="E665" s="135"/>
      <c r="F665" s="135"/>
      <c r="G665" s="135"/>
      <c r="H665" s="135"/>
      <c r="I665" s="135"/>
      <c r="J665" s="135"/>
      <c r="K665" s="135"/>
      <c r="L665" s="136"/>
      <c r="M665" s="88"/>
      <c r="N665" s="89" t="s">
        <v>682</v>
      </c>
      <c r="O665" s="90" t="s">
        <v>584</v>
      </c>
      <c r="P665" s="46"/>
      <c r="Q665" s="46"/>
      <c r="R665" s="46"/>
    </row>
    <row r="666" spans="1:18" s="2" customFormat="1">
      <c r="A666" s="5" t="s">
        <v>681</v>
      </c>
      <c r="B666" s="5"/>
      <c r="C666" s="138" t="s">
        <v>322</v>
      </c>
      <c r="D666" s="172"/>
      <c r="E666" s="172"/>
      <c r="F666" s="155"/>
      <c r="G666" s="155"/>
      <c r="H666" s="155"/>
      <c r="I666" s="155"/>
      <c r="J666" s="155"/>
      <c r="K666" s="155"/>
      <c r="L666" s="156"/>
      <c r="M666" s="6">
        <v>1</v>
      </c>
      <c r="N666" s="50"/>
      <c r="O666" s="50" t="s">
        <v>575</v>
      </c>
      <c r="P666" s="46"/>
      <c r="Q666" s="46"/>
      <c r="R666" s="46"/>
    </row>
    <row r="667" spans="1:18" s="4" customFormat="1" ht="23.25">
      <c r="A667" s="134"/>
      <c r="B667" s="135"/>
      <c r="C667" s="135"/>
      <c r="D667" s="135"/>
      <c r="E667" s="135"/>
      <c r="F667" s="135"/>
      <c r="G667" s="135"/>
      <c r="H667" s="135"/>
      <c r="I667" s="135"/>
      <c r="J667" s="135"/>
      <c r="K667" s="135"/>
      <c r="L667" s="136"/>
      <c r="M667" s="88"/>
      <c r="N667" s="89" t="s">
        <v>608</v>
      </c>
      <c r="O667" s="90" t="s">
        <v>584</v>
      </c>
      <c r="P667" s="46"/>
      <c r="Q667" s="46"/>
      <c r="R667" s="46"/>
    </row>
    <row r="668" spans="1:18" s="2" customFormat="1">
      <c r="A668" s="5" t="s">
        <v>722</v>
      </c>
      <c r="B668" s="5" t="s">
        <v>736</v>
      </c>
      <c r="C668" s="138" t="s">
        <v>734</v>
      </c>
      <c r="D668" s="172"/>
      <c r="E668" s="172"/>
      <c r="F668" s="155"/>
      <c r="G668" s="155"/>
      <c r="H668" s="155"/>
      <c r="I668" s="155"/>
      <c r="J668" s="155"/>
      <c r="K668" s="155"/>
      <c r="L668" s="156"/>
      <c r="M668" s="6">
        <v>2</v>
      </c>
      <c r="N668" s="50"/>
      <c r="O668" s="50" t="s">
        <v>720</v>
      </c>
      <c r="P668" s="46"/>
      <c r="Q668" s="46"/>
      <c r="R668" s="46"/>
    </row>
    <row r="669" spans="1:18" s="2" customFormat="1">
      <c r="A669" s="5" t="s">
        <v>723</v>
      </c>
      <c r="B669" s="5" t="s">
        <v>736</v>
      </c>
      <c r="C669" s="138" t="s">
        <v>735</v>
      </c>
      <c r="D669" s="172"/>
      <c r="E669" s="172"/>
      <c r="F669" s="155"/>
      <c r="G669" s="155"/>
      <c r="H669" s="155"/>
      <c r="I669" s="155"/>
      <c r="J669" s="155"/>
      <c r="K669" s="155"/>
      <c r="L669" s="156"/>
      <c r="M669" s="6">
        <v>2</v>
      </c>
      <c r="N669" s="50"/>
      <c r="O669" s="50" t="s">
        <v>720</v>
      </c>
      <c r="P669" s="46"/>
      <c r="Q669" s="46"/>
      <c r="R669" s="46"/>
    </row>
    <row r="670" spans="1:18" s="2" customFormat="1" ht="201.75" customHeight="1">
      <c r="A670" s="5" t="s">
        <v>724</v>
      </c>
      <c r="B670" s="5" t="s">
        <v>736</v>
      </c>
      <c r="C670" s="138" t="s">
        <v>739</v>
      </c>
      <c r="D670" s="172"/>
      <c r="E670" s="172"/>
      <c r="F670" s="155"/>
      <c r="G670" s="155"/>
      <c r="H670" s="155"/>
      <c r="I670" s="155"/>
      <c r="J670" s="155"/>
      <c r="K670" s="155"/>
      <c r="L670" s="156"/>
      <c r="M670" s="6">
        <v>2</v>
      </c>
      <c r="N670" s="50"/>
      <c r="O670" s="50" t="s">
        <v>720</v>
      </c>
      <c r="P670" s="46"/>
      <c r="Q670" s="46"/>
      <c r="R670" s="46"/>
    </row>
    <row r="671" spans="1:18" s="2" customFormat="1" ht="215.25" customHeight="1">
      <c r="A671" s="5" t="s">
        <v>725</v>
      </c>
      <c r="B671" s="5" t="s">
        <v>736</v>
      </c>
      <c r="C671" s="138" t="s">
        <v>738</v>
      </c>
      <c r="D671" s="172"/>
      <c r="E671" s="172"/>
      <c r="F671" s="155"/>
      <c r="G671" s="155"/>
      <c r="H671" s="155"/>
      <c r="I671" s="155"/>
      <c r="J671" s="155"/>
      <c r="K671" s="155"/>
      <c r="L671" s="156"/>
      <c r="M671" s="6">
        <v>1</v>
      </c>
      <c r="N671" s="50"/>
      <c r="O671" s="50" t="s">
        <v>720</v>
      </c>
      <c r="P671" s="46"/>
      <c r="Q671" s="46"/>
      <c r="R671" s="46"/>
    </row>
    <row r="672" spans="1:18" s="2" customFormat="1">
      <c r="A672" s="5" t="s">
        <v>731</v>
      </c>
      <c r="B672" s="5" t="s">
        <v>736</v>
      </c>
      <c r="C672" s="138" t="s">
        <v>743</v>
      </c>
      <c r="D672" s="172"/>
      <c r="E672" s="172"/>
      <c r="F672" s="155"/>
      <c r="G672" s="155"/>
      <c r="H672" s="155"/>
      <c r="I672" s="155"/>
      <c r="J672" s="155"/>
      <c r="K672" s="155"/>
      <c r="L672" s="156"/>
      <c r="M672" s="6">
        <v>1</v>
      </c>
      <c r="N672" s="50"/>
      <c r="O672" s="50" t="s">
        <v>720</v>
      </c>
      <c r="P672" s="46"/>
      <c r="Q672" s="46"/>
      <c r="R672" s="46"/>
    </row>
    <row r="673" spans="1:18" s="2" customFormat="1">
      <c r="A673" s="5" t="s">
        <v>732</v>
      </c>
      <c r="B673" s="5" t="s">
        <v>736</v>
      </c>
      <c r="C673" s="138" t="s">
        <v>744</v>
      </c>
      <c r="D673" s="172"/>
      <c r="E673" s="172"/>
      <c r="F673" s="155"/>
      <c r="G673" s="155"/>
      <c r="H673" s="155"/>
      <c r="I673" s="155"/>
      <c r="J673" s="155"/>
      <c r="K673" s="155"/>
      <c r="L673" s="156"/>
      <c r="M673" s="6">
        <v>2</v>
      </c>
      <c r="N673" s="50"/>
      <c r="O673" s="50" t="s">
        <v>720</v>
      </c>
      <c r="P673" s="46"/>
      <c r="Q673" s="46"/>
      <c r="R673" s="46"/>
    </row>
    <row r="674" spans="1:18" s="2" customFormat="1">
      <c r="A674" s="5" t="s">
        <v>733</v>
      </c>
      <c r="B674" s="5" t="s">
        <v>736</v>
      </c>
      <c r="C674" s="138" t="s">
        <v>743</v>
      </c>
      <c r="D674" s="172"/>
      <c r="E674" s="172"/>
      <c r="F674" s="155"/>
      <c r="G674" s="155"/>
      <c r="H674" s="155"/>
      <c r="I674" s="155"/>
      <c r="J674" s="155"/>
      <c r="K674" s="155"/>
      <c r="L674" s="156"/>
      <c r="M674" s="6">
        <v>1</v>
      </c>
      <c r="N674" s="50"/>
      <c r="O674" s="50" t="s">
        <v>720</v>
      </c>
      <c r="P674" s="46"/>
      <c r="Q674" s="46"/>
      <c r="R674" s="46"/>
    </row>
    <row r="675" spans="1:18" s="2" customFormat="1" ht="30" customHeight="1">
      <c r="A675" s="5" t="s">
        <v>740</v>
      </c>
      <c r="B675" s="5" t="s">
        <v>736</v>
      </c>
      <c r="C675" s="138" t="s">
        <v>745</v>
      </c>
      <c r="D675" s="172"/>
      <c r="E675" s="172"/>
      <c r="F675" s="155"/>
      <c r="G675" s="155"/>
      <c r="H675" s="155"/>
      <c r="I675" s="155"/>
      <c r="J675" s="155"/>
      <c r="K675" s="155"/>
      <c r="L675" s="156"/>
      <c r="M675" s="6">
        <v>1</v>
      </c>
      <c r="N675" s="50"/>
      <c r="O675" s="50" t="s">
        <v>720</v>
      </c>
      <c r="P675" s="46"/>
      <c r="Q675" s="46"/>
      <c r="R675" s="46"/>
    </row>
    <row r="676" spans="1:18" s="2" customFormat="1" ht="113.25" customHeight="1">
      <c r="A676" s="5" t="s">
        <v>741</v>
      </c>
      <c r="B676" s="5" t="s">
        <v>736</v>
      </c>
      <c r="C676" s="138" t="s">
        <v>746</v>
      </c>
      <c r="D676" s="172"/>
      <c r="E676" s="172"/>
      <c r="F676" s="155"/>
      <c r="G676" s="155"/>
      <c r="H676" s="155"/>
      <c r="I676" s="155"/>
      <c r="J676" s="155"/>
      <c r="K676" s="155"/>
      <c r="L676" s="156"/>
      <c r="M676" s="6">
        <v>1</v>
      </c>
      <c r="N676" s="50"/>
      <c r="O676" s="50" t="s">
        <v>720</v>
      </c>
      <c r="P676" s="46"/>
      <c r="Q676" s="46"/>
      <c r="R676" s="46"/>
    </row>
    <row r="677" spans="1:18" s="2" customFormat="1" ht="142.5" customHeight="1">
      <c r="A677" s="5" t="s">
        <v>742</v>
      </c>
      <c r="B677" s="5" t="s">
        <v>736</v>
      </c>
      <c r="C677" s="138" t="s">
        <v>759</v>
      </c>
      <c r="D677" s="172"/>
      <c r="E677" s="172"/>
      <c r="F677" s="155"/>
      <c r="G677" s="155"/>
      <c r="H677" s="155"/>
      <c r="I677" s="155"/>
      <c r="J677" s="155"/>
      <c r="K677" s="155"/>
      <c r="L677" s="156"/>
      <c r="M677" s="6">
        <v>1</v>
      </c>
      <c r="N677" s="50"/>
      <c r="O677" s="50" t="s">
        <v>720</v>
      </c>
      <c r="P677" s="46"/>
      <c r="Q677" s="46"/>
      <c r="R677" s="46"/>
    </row>
    <row r="678" spans="1:18" s="2" customFormat="1" ht="190.5" customHeight="1">
      <c r="A678" s="5" t="s">
        <v>747</v>
      </c>
      <c r="B678" s="5" t="s">
        <v>736</v>
      </c>
      <c r="C678" s="138" t="s">
        <v>760</v>
      </c>
      <c r="D678" s="172"/>
      <c r="E678" s="172"/>
      <c r="F678" s="155"/>
      <c r="G678" s="155"/>
      <c r="H678" s="155"/>
      <c r="I678" s="155"/>
      <c r="J678" s="155"/>
      <c r="K678" s="155"/>
      <c r="L678" s="156"/>
      <c r="M678" s="6">
        <v>1</v>
      </c>
      <c r="N678" s="50"/>
      <c r="O678" s="50" t="s">
        <v>720</v>
      </c>
      <c r="P678" s="46"/>
      <c r="Q678" s="46"/>
      <c r="R678" s="46"/>
    </row>
    <row r="679" spans="1:18" s="2" customFormat="1">
      <c r="A679" s="5" t="s">
        <v>748</v>
      </c>
      <c r="B679" s="5" t="s">
        <v>736</v>
      </c>
      <c r="C679" s="138" t="s">
        <v>761</v>
      </c>
      <c r="D679" s="172"/>
      <c r="E679" s="172"/>
      <c r="F679" s="155"/>
      <c r="G679" s="155"/>
      <c r="H679" s="155"/>
      <c r="I679" s="155"/>
      <c r="J679" s="155"/>
      <c r="K679" s="155"/>
      <c r="L679" s="156"/>
      <c r="M679" s="6">
        <v>2</v>
      </c>
      <c r="N679" s="50"/>
      <c r="O679" s="50" t="s">
        <v>720</v>
      </c>
      <c r="P679" s="46"/>
      <c r="Q679" s="46"/>
      <c r="R679" s="46"/>
    </row>
    <row r="680" spans="1:18" s="2" customFormat="1">
      <c r="A680" s="5" t="s">
        <v>749</v>
      </c>
      <c r="B680" s="5" t="s">
        <v>736</v>
      </c>
      <c r="C680" s="138" t="s">
        <v>762</v>
      </c>
      <c r="D680" s="172"/>
      <c r="E680" s="172"/>
      <c r="F680" s="155"/>
      <c r="G680" s="155"/>
      <c r="H680" s="155"/>
      <c r="I680" s="155"/>
      <c r="J680" s="155"/>
      <c r="K680" s="155"/>
      <c r="L680" s="156"/>
      <c r="M680" s="6">
        <v>2</v>
      </c>
      <c r="N680" s="50"/>
      <c r="O680" s="50" t="s">
        <v>720</v>
      </c>
      <c r="P680" s="46"/>
      <c r="Q680" s="46"/>
      <c r="R680" s="46"/>
    </row>
    <row r="681" spans="1:18" s="2" customFormat="1" ht="142.5" customHeight="1">
      <c r="A681" s="5" t="s">
        <v>750</v>
      </c>
      <c r="B681" s="5" t="s">
        <v>736</v>
      </c>
      <c r="C681" s="138" t="s">
        <v>763</v>
      </c>
      <c r="D681" s="172"/>
      <c r="E681" s="172"/>
      <c r="F681" s="155"/>
      <c r="G681" s="155"/>
      <c r="H681" s="155"/>
      <c r="I681" s="155"/>
      <c r="J681" s="155"/>
      <c r="K681" s="155"/>
      <c r="L681" s="156"/>
      <c r="M681" s="6">
        <v>1</v>
      </c>
      <c r="N681" s="50"/>
      <c r="O681" s="50" t="s">
        <v>720</v>
      </c>
      <c r="P681" s="46"/>
      <c r="Q681" s="46"/>
      <c r="R681" s="46"/>
    </row>
    <row r="682" spans="1:18" s="2" customFormat="1" ht="31.5" customHeight="1">
      <c r="A682" s="5" t="s">
        <v>751</v>
      </c>
      <c r="B682" s="5" t="s">
        <v>736</v>
      </c>
      <c r="C682" s="138" t="s">
        <v>764</v>
      </c>
      <c r="D682" s="172"/>
      <c r="E682" s="172"/>
      <c r="F682" s="155"/>
      <c r="G682" s="155"/>
      <c r="H682" s="155"/>
      <c r="I682" s="155"/>
      <c r="J682" s="155"/>
      <c r="K682" s="155"/>
      <c r="L682" s="156"/>
      <c r="M682" s="6">
        <v>4</v>
      </c>
      <c r="N682" s="50"/>
      <c r="O682" s="50" t="s">
        <v>720</v>
      </c>
      <c r="P682" s="46"/>
      <c r="Q682" s="46"/>
      <c r="R682" s="46"/>
    </row>
    <row r="683" spans="1:18" s="2" customFormat="1">
      <c r="A683" s="5" t="s">
        <v>752</v>
      </c>
      <c r="B683" s="5" t="s">
        <v>736</v>
      </c>
      <c r="C683" s="138" t="s">
        <v>765</v>
      </c>
      <c r="D683" s="172"/>
      <c r="E683" s="172"/>
      <c r="F683" s="155"/>
      <c r="G683" s="155"/>
      <c r="H683" s="155"/>
      <c r="I683" s="155"/>
      <c r="J683" s="155"/>
      <c r="K683" s="155"/>
      <c r="L683" s="156"/>
      <c r="M683" s="6">
        <v>2</v>
      </c>
      <c r="N683" s="50"/>
      <c r="O683" s="50" t="s">
        <v>720</v>
      </c>
      <c r="P683" s="46"/>
      <c r="Q683" s="46"/>
      <c r="R683" s="46"/>
    </row>
    <row r="684" spans="1:18" s="2" customFormat="1" ht="90.75" customHeight="1">
      <c r="A684" s="5" t="s">
        <v>753</v>
      </c>
      <c r="B684" s="5" t="s">
        <v>736</v>
      </c>
      <c r="C684" s="138" t="s">
        <v>766</v>
      </c>
      <c r="D684" s="172"/>
      <c r="E684" s="172"/>
      <c r="F684" s="155"/>
      <c r="G684" s="155"/>
      <c r="H684" s="155"/>
      <c r="I684" s="155"/>
      <c r="J684" s="155"/>
      <c r="K684" s="155"/>
      <c r="L684" s="156"/>
      <c r="M684" s="6">
        <v>2</v>
      </c>
      <c r="N684" s="50"/>
      <c r="O684" s="50" t="s">
        <v>720</v>
      </c>
      <c r="P684" s="46"/>
      <c r="Q684" s="46"/>
      <c r="R684" s="46"/>
    </row>
    <row r="685" spans="1:18" s="2" customFormat="1" ht="99" customHeight="1">
      <c r="A685" s="5" t="s">
        <v>754</v>
      </c>
      <c r="B685" s="5" t="s">
        <v>736</v>
      </c>
      <c r="C685" s="138" t="s">
        <v>767</v>
      </c>
      <c r="D685" s="172"/>
      <c r="E685" s="172"/>
      <c r="F685" s="155"/>
      <c r="G685" s="155"/>
      <c r="H685" s="155"/>
      <c r="I685" s="155"/>
      <c r="J685" s="155"/>
      <c r="K685" s="155"/>
      <c r="L685" s="156"/>
      <c r="M685" s="6">
        <v>2</v>
      </c>
      <c r="N685" s="50"/>
      <c r="O685" s="50" t="s">
        <v>720</v>
      </c>
      <c r="P685" s="46"/>
      <c r="Q685" s="46"/>
      <c r="R685" s="46"/>
    </row>
    <row r="686" spans="1:18" s="2" customFormat="1">
      <c r="A686" s="5" t="s">
        <v>755</v>
      </c>
      <c r="B686" s="5" t="s">
        <v>736</v>
      </c>
      <c r="C686" s="138" t="s">
        <v>768</v>
      </c>
      <c r="D686" s="172"/>
      <c r="E686" s="172"/>
      <c r="F686" s="155"/>
      <c r="G686" s="155"/>
      <c r="H686" s="155"/>
      <c r="I686" s="155"/>
      <c r="J686" s="155"/>
      <c r="K686" s="155"/>
      <c r="L686" s="156"/>
      <c r="M686" s="6">
        <v>2</v>
      </c>
      <c r="N686" s="50"/>
      <c r="O686" s="50" t="s">
        <v>720</v>
      </c>
      <c r="P686" s="46"/>
      <c r="Q686" s="46"/>
      <c r="R686" s="46"/>
    </row>
    <row r="687" spans="1:18" s="2" customFormat="1">
      <c r="A687" s="5" t="s">
        <v>756</v>
      </c>
      <c r="B687" s="5" t="s">
        <v>736</v>
      </c>
      <c r="C687" s="138" t="s">
        <v>769</v>
      </c>
      <c r="D687" s="172"/>
      <c r="E687" s="172"/>
      <c r="F687" s="155"/>
      <c r="G687" s="155"/>
      <c r="H687" s="155"/>
      <c r="I687" s="155"/>
      <c r="J687" s="155"/>
      <c r="K687" s="155"/>
      <c r="L687" s="156"/>
      <c r="M687" s="6">
        <v>12</v>
      </c>
      <c r="N687" s="50"/>
      <c r="O687" s="50" t="s">
        <v>720</v>
      </c>
      <c r="P687" s="46"/>
      <c r="Q687" s="46"/>
      <c r="R687" s="46"/>
    </row>
    <row r="688" spans="1:18" s="2" customFormat="1">
      <c r="A688" s="5" t="s">
        <v>757</v>
      </c>
      <c r="B688" s="5" t="s">
        <v>736</v>
      </c>
      <c r="C688" s="138" t="s">
        <v>770</v>
      </c>
      <c r="D688" s="172"/>
      <c r="E688" s="172"/>
      <c r="F688" s="155"/>
      <c r="G688" s="155"/>
      <c r="H688" s="155"/>
      <c r="I688" s="155"/>
      <c r="J688" s="155"/>
      <c r="K688" s="155"/>
      <c r="L688" s="156"/>
      <c r="M688" s="6">
        <v>3</v>
      </c>
      <c r="N688" s="50"/>
      <c r="O688" s="50" t="s">
        <v>720</v>
      </c>
      <c r="P688" s="46"/>
      <c r="Q688" s="46"/>
      <c r="R688" s="46"/>
    </row>
    <row r="689" spans="1:18" s="2" customFormat="1">
      <c r="A689" s="5" t="s">
        <v>758</v>
      </c>
      <c r="B689" s="5" t="s">
        <v>736</v>
      </c>
      <c r="C689" s="138" t="s">
        <v>773</v>
      </c>
      <c r="D689" s="172"/>
      <c r="E689" s="172"/>
      <c r="F689" s="155"/>
      <c r="G689" s="155"/>
      <c r="H689" s="155"/>
      <c r="I689" s="155"/>
      <c r="J689" s="155"/>
      <c r="K689" s="155"/>
      <c r="L689" s="156"/>
      <c r="M689" s="6">
        <v>4</v>
      </c>
      <c r="N689" s="50"/>
      <c r="O689" s="50" t="s">
        <v>720</v>
      </c>
      <c r="P689" s="46"/>
      <c r="Q689" s="46"/>
      <c r="R689" s="46"/>
    </row>
    <row r="690" spans="1:18" s="2" customFormat="1">
      <c r="A690" s="5" t="s">
        <v>771</v>
      </c>
      <c r="B690" s="5" t="s">
        <v>736</v>
      </c>
      <c r="C690" s="138" t="s">
        <v>774</v>
      </c>
      <c r="D690" s="172"/>
      <c r="E690" s="172"/>
      <c r="F690" s="155"/>
      <c r="G690" s="155"/>
      <c r="H690" s="155"/>
      <c r="I690" s="155"/>
      <c r="J690" s="155"/>
      <c r="K690" s="155"/>
      <c r="L690" s="156"/>
      <c r="M690" s="6">
        <v>3</v>
      </c>
      <c r="N690" s="50"/>
      <c r="O690" s="50" t="s">
        <v>720</v>
      </c>
      <c r="P690" s="46"/>
      <c r="Q690" s="46"/>
      <c r="R690" s="46"/>
    </row>
    <row r="691" spans="1:18" s="2" customFormat="1">
      <c r="A691" s="5" t="s">
        <v>772</v>
      </c>
      <c r="B691" s="5" t="s">
        <v>736</v>
      </c>
      <c r="C691" s="138" t="s">
        <v>778</v>
      </c>
      <c r="D691" s="172"/>
      <c r="E691" s="172"/>
      <c r="F691" s="155"/>
      <c r="G691" s="155"/>
      <c r="H691" s="155"/>
      <c r="I691" s="155"/>
      <c r="J691" s="155"/>
      <c r="K691" s="155"/>
      <c r="L691" s="156"/>
      <c r="M691" s="6">
        <v>2</v>
      </c>
      <c r="N691" s="50"/>
      <c r="O691" s="50" t="s">
        <v>720</v>
      </c>
      <c r="P691" s="46"/>
      <c r="Q691" s="46"/>
      <c r="R691" s="46"/>
    </row>
    <row r="692" spans="1:18" s="2" customFormat="1">
      <c r="A692" s="5" t="s">
        <v>776</v>
      </c>
      <c r="B692" s="5" t="s">
        <v>736</v>
      </c>
      <c r="C692" s="138" t="s">
        <v>779</v>
      </c>
      <c r="D692" s="172"/>
      <c r="E692" s="172"/>
      <c r="F692" s="155"/>
      <c r="G692" s="155"/>
      <c r="H692" s="155"/>
      <c r="I692" s="155"/>
      <c r="J692" s="155"/>
      <c r="K692" s="155"/>
      <c r="L692" s="156"/>
      <c r="M692" s="6">
        <v>2</v>
      </c>
      <c r="N692" s="50"/>
      <c r="O692" s="50" t="s">
        <v>720</v>
      </c>
      <c r="P692" s="46"/>
      <c r="Q692" s="46"/>
      <c r="R692" s="46"/>
    </row>
    <row r="693" spans="1:18" s="2" customFormat="1">
      <c r="A693" s="5" t="s">
        <v>777</v>
      </c>
      <c r="B693" s="5" t="s">
        <v>736</v>
      </c>
      <c r="C693" s="138" t="s">
        <v>775</v>
      </c>
      <c r="D693" s="172"/>
      <c r="E693" s="172"/>
      <c r="F693" s="155"/>
      <c r="G693" s="155"/>
      <c r="H693" s="155"/>
      <c r="I693" s="155"/>
      <c r="J693" s="155"/>
      <c r="K693" s="155"/>
      <c r="L693" s="156"/>
      <c r="M693" s="6">
        <v>3</v>
      </c>
      <c r="N693" s="50"/>
      <c r="O693" s="50" t="s">
        <v>720</v>
      </c>
      <c r="P693" s="46"/>
      <c r="Q693" s="46"/>
      <c r="R693" s="46"/>
    </row>
    <row r="694" spans="1:18" s="4" customFormat="1" ht="23.25">
      <c r="A694" s="134"/>
      <c r="B694" s="135"/>
      <c r="C694" s="135"/>
      <c r="D694" s="135"/>
      <c r="E694" s="135"/>
      <c r="F694" s="135"/>
      <c r="G694" s="135"/>
      <c r="H694" s="135"/>
      <c r="I694" s="135"/>
      <c r="J694" s="135"/>
      <c r="K694" s="135"/>
      <c r="L694" s="136"/>
      <c r="M694" s="88"/>
      <c r="N694" s="89" t="s">
        <v>721</v>
      </c>
      <c r="O694" s="90" t="s">
        <v>584</v>
      </c>
      <c r="P694" s="46"/>
      <c r="Q694" s="46"/>
      <c r="R694" s="46"/>
    </row>
    <row r="695" spans="1:18" s="2" customFormat="1">
      <c r="A695" s="5" t="s">
        <v>701</v>
      </c>
      <c r="B695" s="5" t="s">
        <v>737</v>
      </c>
      <c r="C695" s="138" t="s">
        <v>702</v>
      </c>
      <c r="D695" s="172"/>
      <c r="E695" s="172"/>
      <c r="F695" s="155"/>
      <c r="G695" s="155"/>
      <c r="H695" s="155"/>
      <c r="I695" s="155"/>
      <c r="J695" s="155"/>
      <c r="K695" s="155"/>
      <c r="L695" s="156"/>
      <c r="M695" s="6">
        <v>1</v>
      </c>
      <c r="N695" s="50" t="s">
        <v>727</v>
      </c>
      <c r="O695" s="94" t="s">
        <v>584</v>
      </c>
      <c r="P695" s="46"/>
      <c r="Q695" s="46"/>
      <c r="R695" s="46"/>
    </row>
    <row r="696" spans="1:18" s="2" customFormat="1">
      <c r="A696" s="5" t="s">
        <v>705</v>
      </c>
      <c r="B696" s="5" t="s">
        <v>737</v>
      </c>
      <c r="C696" s="138" t="s">
        <v>708</v>
      </c>
      <c r="D696" s="172"/>
      <c r="E696" s="172"/>
      <c r="F696" s="155"/>
      <c r="G696" s="155"/>
      <c r="H696" s="155"/>
      <c r="I696" s="155"/>
      <c r="J696" s="155"/>
      <c r="K696" s="155"/>
      <c r="L696" s="156"/>
      <c r="M696" s="6">
        <v>1</v>
      </c>
      <c r="N696" s="50" t="s">
        <v>728</v>
      </c>
      <c r="O696" s="94" t="s">
        <v>584</v>
      </c>
      <c r="P696" s="46"/>
      <c r="Q696" s="46"/>
      <c r="R696" s="46"/>
    </row>
    <row r="697" spans="1:18" s="2" customFormat="1" ht="32.25" customHeight="1">
      <c r="A697" s="5" t="s">
        <v>706</v>
      </c>
      <c r="B697" s="5" t="s">
        <v>737</v>
      </c>
      <c r="C697" s="138" t="s">
        <v>703</v>
      </c>
      <c r="D697" s="172"/>
      <c r="E697" s="172"/>
      <c r="F697" s="155"/>
      <c r="G697" s="155"/>
      <c r="H697" s="155"/>
      <c r="I697" s="155"/>
      <c r="J697" s="155"/>
      <c r="K697" s="155"/>
      <c r="L697" s="156"/>
      <c r="M697" s="6">
        <v>1</v>
      </c>
      <c r="N697" s="50" t="s">
        <v>729</v>
      </c>
      <c r="O697" s="94" t="s">
        <v>584</v>
      </c>
      <c r="P697" s="46"/>
      <c r="Q697" s="46"/>
      <c r="R697" s="46"/>
    </row>
    <row r="698" spans="1:18" s="2" customFormat="1" ht="32.25" customHeight="1">
      <c r="A698" s="5" t="s">
        <v>707</v>
      </c>
      <c r="B698" s="5" t="s">
        <v>737</v>
      </c>
      <c r="C698" s="138" t="s">
        <v>709</v>
      </c>
      <c r="D698" s="139"/>
      <c r="E698" s="139"/>
      <c r="F698" s="139"/>
      <c r="G698" s="139"/>
      <c r="H698" s="139"/>
      <c r="I698" s="139"/>
      <c r="J698" s="139"/>
      <c r="K698" s="139"/>
      <c r="L698" s="140"/>
      <c r="M698" s="6">
        <v>1</v>
      </c>
      <c r="N698" s="50" t="s">
        <v>730</v>
      </c>
      <c r="O698" s="94" t="s">
        <v>584</v>
      </c>
      <c r="P698" s="46"/>
      <c r="Q698" s="46"/>
      <c r="R698" s="46"/>
    </row>
    <row r="699" spans="1:18" s="4" customFormat="1" ht="23.25">
      <c r="A699" s="134"/>
      <c r="B699" s="135"/>
      <c r="C699" s="135"/>
      <c r="D699" s="135"/>
      <c r="E699" s="135"/>
      <c r="F699" s="135"/>
      <c r="G699" s="135"/>
      <c r="H699" s="135"/>
      <c r="I699" s="135"/>
      <c r="J699" s="135"/>
      <c r="K699" s="135"/>
      <c r="L699" s="136"/>
      <c r="M699" s="88"/>
      <c r="N699" s="89" t="s">
        <v>704</v>
      </c>
      <c r="O699" s="94" t="s">
        <v>584</v>
      </c>
      <c r="P699" s="46"/>
      <c r="Q699" s="46"/>
      <c r="R699" s="46"/>
    </row>
    <row r="700" spans="1:18" s="4" customFormat="1" ht="30" customHeight="1">
      <c r="A700" s="108" t="s">
        <v>874</v>
      </c>
      <c r="B700" s="109" t="s">
        <v>875</v>
      </c>
      <c r="C700" s="137" t="s">
        <v>986</v>
      </c>
      <c r="D700" s="137"/>
      <c r="E700" s="137"/>
      <c r="F700" s="137"/>
      <c r="G700" s="137"/>
      <c r="H700" s="137"/>
      <c r="I700" s="137"/>
      <c r="J700" s="137"/>
      <c r="K700" s="137"/>
      <c r="L700" s="137"/>
      <c r="M700" s="108">
        <v>1</v>
      </c>
      <c r="N700" s="112"/>
      <c r="O700" s="113" t="s">
        <v>876</v>
      </c>
      <c r="P700" s="46"/>
      <c r="Q700" s="46"/>
      <c r="R700" s="103"/>
    </row>
    <row r="701" spans="1:18" s="4" customFormat="1" ht="23.25">
      <c r="A701" s="134"/>
      <c r="B701" s="135"/>
      <c r="C701" s="135"/>
      <c r="D701" s="135"/>
      <c r="E701" s="135"/>
      <c r="F701" s="135"/>
      <c r="G701" s="135"/>
      <c r="H701" s="135"/>
      <c r="I701" s="135"/>
      <c r="J701" s="135"/>
      <c r="K701" s="135"/>
      <c r="L701" s="136"/>
      <c r="M701" s="88"/>
      <c r="N701" s="89" t="s">
        <v>876</v>
      </c>
      <c r="O701" s="94" t="s">
        <v>584</v>
      </c>
      <c r="P701" s="46"/>
      <c r="Q701" s="46"/>
      <c r="R701" s="103"/>
    </row>
    <row r="702" spans="1:18" s="4" customFormat="1" ht="42.6" customHeight="1">
      <c r="A702" s="108" t="s">
        <v>878</v>
      </c>
      <c r="B702" s="114" t="s">
        <v>877</v>
      </c>
      <c r="C702" s="137" t="s">
        <v>879</v>
      </c>
      <c r="D702" s="137"/>
      <c r="E702" s="137"/>
      <c r="F702" s="137"/>
      <c r="G702" s="137"/>
      <c r="H702" s="137"/>
      <c r="I702" s="137"/>
      <c r="J702" s="137"/>
      <c r="K702" s="137"/>
      <c r="L702" s="137"/>
      <c r="M702" s="108" t="s">
        <v>890</v>
      </c>
      <c r="N702" s="112"/>
      <c r="O702" s="112" t="s">
        <v>880</v>
      </c>
      <c r="P702" s="46"/>
      <c r="Q702" s="46"/>
      <c r="R702" s="103"/>
    </row>
    <row r="703" spans="1:18" s="4" customFormat="1" ht="42.6" customHeight="1">
      <c r="A703" s="108" t="s">
        <v>881</v>
      </c>
      <c r="B703" s="114" t="s">
        <v>877</v>
      </c>
      <c r="C703" s="137" t="s">
        <v>885</v>
      </c>
      <c r="D703" s="137"/>
      <c r="E703" s="137"/>
      <c r="F703" s="137"/>
      <c r="G703" s="137"/>
      <c r="H703" s="137"/>
      <c r="I703" s="137"/>
      <c r="J703" s="137"/>
      <c r="K703" s="137"/>
      <c r="L703" s="137"/>
      <c r="M703" s="108" t="s">
        <v>890</v>
      </c>
      <c r="N703" s="112"/>
      <c r="O703" s="112" t="s">
        <v>880</v>
      </c>
      <c r="P703" s="46"/>
      <c r="Q703" s="46"/>
      <c r="R703" s="103"/>
    </row>
    <row r="704" spans="1:18" s="4" customFormat="1" ht="42.6" customHeight="1">
      <c r="A704" s="108" t="s">
        <v>882</v>
      </c>
      <c r="B704" s="114" t="s">
        <v>877</v>
      </c>
      <c r="C704" s="137" t="s">
        <v>886</v>
      </c>
      <c r="D704" s="137"/>
      <c r="E704" s="137"/>
      <c r="F704" s="137"/>
      <c r="G704" s="137"/>
      <c r="H704" s="137"/>
      <c r="I704" s="137"/>
      <c r="J704" s="137"/>
      <c r="K704" s="137"/>
      <c r="L704" s="137"/>
      <c r="M704" s="108" t="s">
        <v>890</v>
      </c>
      <c r="N704" s="112"/>
      <c r="O704" s="112" t="s">
        <v>880</v>
      </c>
      <c r="P704" s="46"/>
      <c r="Q704" s="46"/>
      <c r="R704" s="103"/>
    </row>
    <row r="705" spans="1:22" s="4" customFormat="1" ht="42.6" customHeight="1">
      <c r="A705" s="108" t="s">
        <v>883</v>
      </c>
      <c r="B705" s="114" t="s">
        <v>877</v>
      </c>
      <c r="C705" s="137" t="s">
        <v>887</v>
      </c>
      <c r="D705" s="137"/>
      <c r="E705" s="137"/>
      <c r="F705" s="137"/>
      <c r="G705" s="137"/>
      <c r="H705" s="137"/>
      <c r="I705" s="137"/>
      <c r="J705" s="137"/>
      <c r="K705" s="137"/>
      <c r="L705" s="137"/>
      <c r="M705" s="108" t="s">
        <v>890</v>
      </c>
      <c r="N705" s="112"/>
      <c r="O705" s="112" t="s">
        <v>880</v>
      </c>
      <c r="P705" s="46"/>
      <c r="Q705" s="46"/>
      <c r="R705" s="103"/>
    </row>
    <row r="706" spans="1:22" s="4" customFormat="1" ht="42.6" customHeight="1">
      <c r="A706" s="108" t="s">
        <v>884</v>
      </c>
      <c r="B706" s="114" t="s">
        <v>877</v>
      </c>
      <c r="C706" s="138" t="s">
        <v>888</v>
      </c>
      <c r="D706" s="139"/>
      <c r="E706" s="139"/>
      <c r="F706" s="139"/>
      <c r="G706" s="139"/>
      <c r="H706" s="139"/>
      <c r="I706" s="139"/>
      <c r="J706" s="139"/>
      <c r="K706" s="139"/>
      <c r="L706" s="140"/>
      <c r="M706" s="108" t="s">
        <v>890</v>
      </c>
      <c r="N706" s="112"/>
      <c r="O706" s="112" t="s">
        <v>880</v>
      </c>
      <c r="P706" s="46"/>
      <c r="Q706" s="46"/>
      <c r="R706" s="103"/>
    </row>
    <row r="707" spans="1:22" s="4" customFormat="1" ht="42.6" customHeight="1">
      <c r="A707" s="108" t="s">
        <v>891</v>
      </c>
      <c r="B707" s="114" t="s">
        <v>877</v>
      </c>
      <c r="C707" s="138" t="s">
        <v>889</v>
      </c>
      <c r="D707" s="139"/>
      <c r="E707" s="139"/>
      <c r="F707" s="139"/>
      <c r="G707" s="139"/>
      <c r="H707" s="139"/>
      <c r="I707" s="139"/>
      <c r="J707" s="139"/>
      <c r="K707" s="139"/>
      <c r="L707" s="140"/>
      <c r="M707" s="108" t="s">
        <v>890</v>
      </c>
      <c r="N707" s="112"/>
      <c r="O707" s="112" t="s">
        <v>880</v>
      </c>
      <c r="P707" s="46"/>
      <c r="Q707" s="46"/>
      <c r="R707" s="103"/>
    </row>
    <row r="708" spans="1:22" s="4" customFormat="1" ht="42.6" customHeight="1">
      <c r="A708" s="134"/>
      <c r="B708" s="135"/>
      <c r="C708" s="135"/>
      <c r="D708" s="135"/>
      <c r="E708" s="135"/>
      <c r="F708" s="135"/>
      <c r="G708" s="135"/>
      <c r="H708" s="135"/>
      <c r="I708" s="135"/>
      <c r="J708" s="135"/>
      <c r="K708" s="135"/>
      <c r="L708" s="136"/>
      <c r="M708" s="88"/>
      <c r="N708" s="89" t="s">
        <v>892</v>
      </c>
      <c r="O708" s="94" t="s">
        <v>584</v>
      </c>
      <c r="P708" s="46"/>
      <c r="Q708" s="46"/>
      <c r="R708" s="103"/>
    </row>
    <row r="709" spans="1:22" s="4" customFormat="1" ht="23.25">
      <c r="A709" s="116" t="s">
        <v>893</v>
      </c>
      <c r="B709" s="115" t="s">
        <v>894</v>
      </c>
      <c r="C709" s="141" t="s">
        <v>895</v>
      </c>
      <c r="D709" s="142"/>
      <c r="E709" s="142"/>
      <c r="F709" s="142"/>
      <c r="G709" s="142"/>
      <c r="H709" s="142"/>
      <c r="I709" s="142"/>
      <c r="J709" s="142"/>
      <c r="K709" s="142"/>
      <c r="L709" s="143"/>
      <c r="M709" s="116"/>
      <c r="N709" s="117"/>
      <c r="O709" s="113" t="s">
        <v>896</v>
      </c>
      <c r="P709" s="46"/>
      <c r="Q709" s="46"/>
      <c r="R709" s="103"/>
    </row>
    <row r="710" spans="1:22" s="4" customFormat="1" ht="23.25">
      <c r="A710" s="134"/>
      <c r="B710" s="135"/>
      <c r="C710" s="135"/>
      <c r="D710" s="135"/>
      <c r="E710" s="135"/>
      <c r="F710" s="135"/>
      <c r="G710" s="135"/>
      <c r="H710" s="135"/>
      <c r="I710" s="135"/>
      <c r="J710" s="135"/>
      <c r="K710" s="135"/>
      <c r="L710" s="136"/>
      <c r="M710" s="88"/>
      <c r="N710" s="89" t="s">
        <v>898</v>
      </c>
      <c r="O710" s="94" t="s">
        <v>584</v>
      </c>
      <c r="P710" s="46"/>
      <c r="Q710" s="46"/>
      <c r="R710" s="103"/>
    </row>
    <row r="711" spans="1:22" s="4" customFormat="1" ht="23.25">
      <c r="A711" s="104"/>
      <c r="B711" s="105"/>
      <c r="C711" s="105"/>
      <c r="D711" s="105"/>
      <c r="E711" s="105"/>
      <c r="F711" s="105"/>
      <c r="G711" s="105"/>
      <c r="H711" s="105"/>
      <c r="I711" s="105"/>
      <c r="J711" s="105"/>
      <c r="K711" s="121"/>
      <c r="L711" s="105"/>
      <c r="M711" s="104"/>
      <c r="N711" s="106"/>
      <c r="O711" s="107"/>
      <c r="P711" s="46"/>
      <c r="Q711" s="46"/>
      <c r="R711" s="103"/>
    </row>
    <row r="712" spans="1:22">
      <c r="P712" s="93">
        <f>SUM(P12:P667)</f>
        <v>0</v>
      </c>
      <c r="Q712" s="93">
        <f>SUM(Q12:Q667)</f>
        <v>0</v>
      </c>
    </row>
    <row r="713" spans="1:22" ht="28.5" customHeight="1">
      <c r="H713" s="173" t="s">
        <v>576</v>
      </c>
      <c r="I713" s="174"/>
      <c r="J713" s="174"/>
      <c r="K713" s="123"/>
      <c r="L713" s="79" t="s">
        <v>581</v>
      </c>
      <c r="M713" s="61"/>
      <c r="N713" s="62"/>
      <c r="O713" s="62"/>
      <c r="P713" s="63" t="s">
        <v>657</v>
      </c>
      <c r="Q713" s="63" t="s">
        <v>658</v>
      </c>
      <c r="R713" s="64"/>
      <c r="S713" s="63"/>
      <c r="T713" s="63"/>
      <c r="U713" s="65"/>
      <c r="V713" s="65"/>
    </row>
    <row r="714" spans="1:22" ht="50.25" customHeight="1">
      <c r="H714" s="75" t="s">
        <v>577</v>
      </c>
      <c r="I714" s="100" t="s">
        <v>578</v>
      </c>
      <c r="J714" s="101" t="s">
        <v>579</v>
      </c>
      <c r="K714" s="124"/>
      <c r="L714" s="77"/>
      <c r="M714" s="61"/>
      <c r="N714" s="62"/>
      <c r="O714" s="66"/>
      <c r="P714" s="63"/>
      <c r="Q714" s="63"/>
      <c r="R714" s="64"/>
      <c r="S714" s="63"/>
      <c r="T714" s="63"/>
      <c r="U714" s="65"/>
      <c r="V714" s="65"/>
    </row>
    <row r="715" spans="1:22">
      <c r="E715" s="130" t="s">
        <v>585</v>
      </c>
      <c r="F715" s="131"/>
      <c r="G715" s="131"/>
      <c r="H715" s="75">
        <v>1</v>
      </c>
      <c r="I715" s="76" t="s">
        <v>561</v>
      </c>
      <c r="J715" s="77" t="str">
        <f>O283</f>
        <v>PLN</v>
      </c>
      <c r="K715" s="124"/>
      <c r="L715" s="77"/>
      <c r="M715" s="61"/>
      <c r="N715" s="62"/>
      <c r="O715" s="66"/>
      <c r="P715" s="63"/>
      <c r="Q715" s="63"/>
      <c r="R715" s="64"/>
      <c r="S715" s="63"/>
      <c r="T715" s="63"/>
      <c r="U715" s="65"/>
      <c r="V715" s="65"/>
    </row>
    <row r="716" spans="1:22">
      <c r="E716" s="130" t="s">
        <v>586</v>
      </c>
      <c r="F716" s="131"/>
      <c r="G716" s="131"/>
      <c r="H716" s="75">
        <v>2</v>
      </c>
      <c r="I716" s="76" t="s">
        <v>562</v>
      </c>
      <c r="J716" s="77" t="str">
        <f>O423</f>
        <v>PLN</v>
      </c>
      <c r="K716" s="124"/>
      <c r="L716" s="77"/>
      <c r="M716" s="61"/>
      <c r="N716" s="62"/>
      <c r="O716" s="67"/>
      <c r="P716" s="68"/>
      <c r="Q716" s="68"/>
      <c r="R716" s="69"/>
      <c r="S716" s="63"/>
      <c r="T716" s="63"/>
      <c r="U716" s="65"/>
      <c r="V716" s="65"/>
    </row>
    <row r="717" spans="1:22">
      <c r="E717" s="130" t="s">
        <v>587</v>
      </c>
      <c r="F717" s="131"/>
      <c r="G717" s="131"/>
      <c r="H717" s="75">
        <v>3</v>
      </c>
      <c r="I717" s="76" t="s">
        <v>563</v>
      </c>
      <c r="J717" s="77" t="str">
        <f>O494</f>
        <v>PLN</v>
      </c>
      <c r="K717" s="124"/>
      <c r="L717" s="77"/>
      <c r="M717" s="61"/>
      <c r="N717" s="62"/>
      <c r="O717" s="62"/>
      <c r="P717" s="63"/>
      <c r="Q717" s="63"/>
      <c r="R717" s="64"/>
      <c r="S717" s="63"/>
      <c r="T717" s="63"/>
      <c r="U717" s="65"/>
      <c r="V717" s="65"/>
    </row>
    <row r="718" spans="1:22">
      <c r="E718" s="130" t="s">
        <v>591</v>
      </c>
      <c r="F718" s="131"/>
      <c r="G718" s="131"/>
      <c r="H718" s="75">
        <v>4</v>
      </c>
      <c r="I718" s="76" t="s">
        <v>564</v>
      </c>
      <c r="J718" s="77" t="str">
        <f>O541</f>
        <v>PLN</v>
      </c>
      <c r="K718" s="124"/>
      <c r="L718" s="77"/>
      <c r="M718" s="61"/>
      <c r="N718" s="62"/>
      <c r="O718" s="70"/>
      <c r="P718" s="70"/>
      <c r="Q718" s="70"/>
      <c r="R718" s="71"/>
      <c r="S718" s="63"/>
      <c r="T718" s="63"/>
      <c r="U718" s="65"/>
      <c r="V718" s="65"/>
    </row>
    <row r="719" spans="1:22">
      <c r="E719" s="130" t="s">
        <v>589</v>
      </c>
      <c r="F719" s="131"/>
      <c r="G719" s="131"/>
      <c r="H719" s="75">
        <v>5</v>
      </c>
      <c r="I719" s="76" t="s">
        <v>590</v>
      </c>
      <c r="J719" s="77" t="str">
        <f>O565</f>
        <v>PLN</v>
      </c>
      <c r="K719" s="124"/>
      <c r="L719" s="80">
        <f>SUM(J715:J719)</f>
        <v>0</v>
      </c>
      <c r="M719" s="61"/>
      <c r="N719" s="62"/>
      <c r="O719" s="70"/>
      <c r="P719" s="70"/>
      <c r="Q719" s="70"/>
      <c r="R719" s="71"/>
      <c r="S719" s="63"/>
      <c r="T719" s="63"/>
      <c r="U719" s="65"/>
      <c r="V719" s="65"/>
    </row>
    <row r="720" spans="1:22" ht="50.25" customHeight="1">
      <c r="E720" s="130" t="str">
        <f t="shared" ref="E720" si="13">$C$567</f>
        <v>Komputer PC+ program sterujący i program archiwizującym+ instalacja elektryczna i systemy bezpieczeństwa (bez detekcji HCN)</v>
      </c>
      <c r="F720" s="131"/>
      <c r="G720" s="131"/>
      <c r="H720" s="75">
        <v>6</v>
      </c>
      <c r="I720" s="76" t="s">
        <v>566</v>
      </c>
      <c r="J720" s="77" t="str">
        <f>O591</f>
        <v>PLN</v>
      </c>
      <c r="K720" s="124"/>
      <c r="L720" s="77"/>
      <c r="M720" s="61"/>
      <c r="N720" s="62"/>
      <c r="O720" s="62"/>
      <c r="P720" s="63"/>
      <c r="Q720" s="63"/>
      <c r="R720" s="64"/>
      <c r="S720" s="63"/>
      <c r="T720" s="63"/>
      <c r="U720" s="65"/>
      <c r="V720" s="65"/>
    </row>
    <row r="721" spans="5:22">
      <c r="E721" s="130" t="str">
        <f t="shared" ref="E721" si="14">$C$592</f>
        <v>System odzysku Cu</v>
      </c>
      <c r="F721" s="131"/>
      <c r="G721" s="131"/>
      <c r="H721" s="75">
        <v>7</v>
      </c>
      <c r="I721" s="76" t="s">
        <v>567</v>
      </c>
      <c r="J721" s="77" t="str">
        <f>O593</f>
        <v>PLN</v>
      </c>
      <c r="K721" s="124"/>
      <c r="L721" s="77"/>
      <c r="M721" s="61"/>
      <c r="N721" s="62"/>
      <c r="O721" s="62"/>
      <c r="P721" s="62"/>
      <c r="Q721" s="62"/>
      <c r="R721" s="72"/>
      <c r="S721" s="63"/>
      <c r="T721" s="63"/>
      <c r="U721" s="65"/>
      <c r="V721" s="65"/>
    </row>
    <row r="722" spans="5:22" ht="50.25" customHeight="1">
      <c r="E722" s="130" t="str">
        <f t="shared" ref="E722" si="15">$C$594</f>
        <v xml:space="preserve">Portal/ Podest obsługowy wyłożony kratami GFK , Inne kostrukcje stalowe: podest pod prase, prostowniki itp.. </v>
      </c>
      <c r="F722" s="131"/>
      <c r="G722" s="131"/>
      <c r="H722" s="75">
        <v>8</v>
      </c>
      <c r="I722" s="76" t="s">
        <v>568</v>
      </c>
      <c r="J722" s="77" t="str">
        <f>O595</f>
        <v>PLN</v>
      </c>
      <c r="K722" s="124"/>
      <c r="L722" s="77"/>
      <c r="M722" s="61"/>
      <c r="N722" s="66"/>
      <c r="O722" s="66"/>
      <c r="P722" s="66"/>
      <c r="Q722" s="66"/>
      <c r="R722" s="73"/>
      <c r="S722" s="63"/>
      <c r="T722" s="63"/>
      <c r="U722" s="65"/>
      <c r="V722" s="65"/>
    </row>
    <row r="723" spans="5:22" ht="50.25" customHeight="1">
      <c r="E723" s="130" t="s">
        <v>592</v>
      </c>
      <c r="F723" s="131"/>
      <c r="G723" s="131"/>
      <c r="H723" s="75">
        <v>9</v>
      </c>
      <c r="I723" s="76" t="s">
        <v>569</v>
      </c>
      <c r="J723" s="77" t="str">
        <f>O603</f>
        <v>PLN</v>
      </c>
      <c r="K723" s="124"/>
      <c r="L723" s="77"/>
      <c r="M723" s="61"/>
      <c r="N723" s="62"/>
      <c r="O723" s="62"/>
      <c r="P723" s="63"/>
      <c r="Q723" s="63"/>
      <c r="R723" s="64"/>
      <c r="S723" s="63"/>
      <c r="T723" s="63"/>
      <c r="U723" s="65"/>
      <c r="V723" s="65"/>
    </row>
    <row r="724" spans="5:22" ht="158.25" customHeight="1">
      <c r="E724" s="130" t="s">
        <v>593</v>
      </c>
      <c r="F724" s="131"/>
      <c r="G724" s="131"/>
      <c r="H724" s="75">
        <v>10</v>
      </c>
      <c r="I724" s="76" t="s">
        <v>570</v>
      </c>
      <c r="J724" s="77" t="str">
        <f>O611</f>
        <v>PLN</v>
      </c>
      <c r="K724" s="124"/>
      <c r="L724" s="77"/>
      <c r="M724" s="61"/>
      <c r="N724" s="62"/>
      <c r="O724" s="62"/>
      <c r="P724" s="63"/>
      <c r="Q724" s="63"/>
      <c r="R724" s="64"/>
      <c r="S724" s="63"/>
      <c r="T724" s="63"/>
      <c r="U724" s="65"/>
      <c r="V724" s="65"/>
    </row>
    <row r="725" spans="5:22" ht="52.15" customHeight="1">
      <c r="E725" s="130" t="str">
        <f t="shared" ref="E725" si="16">$C$612</f>
        <v>Dmuchawa boczno- kanałowa wraz z zaworami</v>
      </c>
      <c r="F725" s="131"/>
      <c r="G725" s="131"/>
      <c r="H725" s="75">
        <v>11</v>
      </c>
      <c r="I725" s="76" t="s">
        <v>571</v>
      </c>
      <c r="J725" s="77" t="str">
        <f>O613</f>
        <v>PLN</v>
      </c>
      <c r="K725" s="124"/>
      <c r="L725" s="77"/>
      <c r="M725" s="61"/>
      <c r="N725" s="62"/>
      <c r="O725" s="62"/>
      <c r="P725" s="63"/>
      <c r="Q725" s="63"/>
      <c r="R725" s="64"/>
      <c r="S725" s="63"/>
      <c r="T725" s="63"/>
      <c r="U725" s="65"/>
      <c r="V725" s="65"/>
    </row>
    <row r="726" spans="5:22">
      <c r="E726" s="144" t="str">
        <f t="shared" ref="E726" si="17">$C$614</f>
        <v>Transport+ Montaż</v>
      </c>
      <c r="F726" s="145"/>
      <c r="G726" s="146"/>
      <c r="H726" s="75">
        <v>12</v>
      </c>
      <c r="I726" s="76" t="s">
        <v>572</v>
      </c>
      <c r="J726" s="77" t="str">
        <f>O615</f>
        <v>PLN</v>
      </c>
      <c r="K726" s="124"/>
      <c r="L726" s="77"/>
      <c r="M726" s="61"/>
      <c r="N726" s="62"/>
      <c r="O726" s="62"/>
      <c r="P726" s="63"/>
      <c r="Q726" s="63"/>
      <c r="R726" s="64"/>
      <c r="S726" s="63"/>
      <c r="T726" s="63"/>
      <c r="U726" s="65"/>
      <c r="V726" s="65"/>
    </row>
    <row r="727" spans="5:22" ht="50.25" customHeight="1">
      <c r="E727" s="130" t="s">
        <v>609</v>
      </c>
      <c r="F727" s="131"/>
      <c r="G727" s="131"/>
      <c r="H727" s="75">
        <v>13</v>
      </c>
      <c r="I727" s="76" t="s">
        <v>573</v>
      </c>
      <c r="J727" s="78" t="str">
        <f>O633</f>
        <v>PLN</v>
      </c>
      <c r="K727" s="125"/>
      <c r="L727" s="78"/>
      <c r="M727" s="9"/>
      <c r="N727" s="10"/>
      <c r="O727" s="10"/>
      <c r="P727" s="3"/>
      <c r="Q727" s="3"/>
      <c r="R727" s="45"/>
      <c r="S727" s="3"/>
      <c r="T727" s="3"/>
    </row>
    <row r="728" spans="5:22" ht="38.450000000000003" customHeight="1">
      <c r="E728" s="130" t="s">
        <v>610</v>
      </c>
      <c r="F728" s="131"/>
      <c r="G728" s="131"/>
      <c r="H728" s="75">
        <v>14</v>
      </c>
      <c r="I728" s="76" t="s">
        <v>574</v>
      </c>
      <c r="J728" s="78" t="str">
        <f>O640</f>
        <v>PLN</v>
      </c>
      <c r="K728" s="125"/>
      <c r="L728" s="78"/>
      <c r="M728" s="9"/>
      <c r="N728" s="10"/>
      <c r="O728" s="10"/>
      <c r="P728" s="3"/>
      <c r="Q728" s="3"/>
      <c r="R728" s="45"/>
      <c r="S728" s="3"/>
      <c r="T728" s="3"/>
    </row>
    <row r="729" spans="5:22" ht="66" customHeight="1">
      <c r="E729" s="130" t="str">
        <f>$C$641</f>
        <v>Systemy Detekcji HCN/ NO2/ AMONIAKU/ TLENU inne i systemy bezpieczeństwa ogólnego- Centralny system sterowania i ostrzegania</v>
      </c>
      <c r="F729" s="131"/>
      <c r="G729" s="131"/>
      <c r="H729" s="75">
        <v>15</v>
      </c>
      <c r="I729" s="76" t="s">
        <v>648</v>
      </c>
      <c r="J729" s="78" t="str">
        <f>O648</f>
        <v>PLN</v>
      </c>
      <c r="K729" s="125"/>
      <c r="L729" s="78"/>
      <c r="M729" s="9"/>
      <c r="N729" s="10"/>
      <c r="O729" s="10"/>
      <c r="P729" s="3"/>
      <c r="Q729" s="3"/>
      <c r="R729" s="45"/>
      <c r="S729" s="3"/>
      <c r="T729" s="3"/>
    </row>
    <row r="730" spans="5:22" ht="35.25" customHeight="1">
      <c r="E730" s="130" t="s">
        <v>684</v>
      </c>
      <c r="F730" s="131"/>
      <c r="G730" s="131"/>
      <c r="H730" s="75">
        <v>16</v>
      </c>
      <c r="I730" s="76" t="s">
        <v>683</v>
      </c>
      <c r="J730" s="78" t="str">
        <f>O665</f>
        <v>PLN</v>
      </c>
      <c r="K730" s="125"/>
      <c r="L730" s="78"/>
      <c r="M730" s="9"/>
      <c r="N730" s="10"/>
      <c r="O730" s="10"/>
      <c r="P730" s="3"/>
      <c r="Q730" s="3"/>
      <c r="R730" s="45"/>
      <c r="S730" s="3"/>
      <c r="T730" s="3"/>
    </row>
    <row r="731" spans="5:22" ht="35.25" customHeight="1">
      <c r="E731" s="130" t="s">
        <v>726</v>
      </c>
      <c r="F731" s="131"/>
      <c r="G731" s="131"/>
      <c r="H731" s="75">
        <v>17</v>
      </c>
      <c r="I731" s="76" t="s">
        <v>720</v>
      </c>
      <c r="J731" s="78" t="str">
        <f>O694</f>
        <v>PLN</v>
      </c>
      <c r="K731" s="125"/>
      <c r="L731" s="78"/>
      <c r="M731" s="9"/>
      <c r="N731" s="10"/>
      <c r="O731" s="10"/>
      <c r="P731" s="3"/>
      <c r="Q731" s="3"/>
      <c r="R731" s="45"/>
      <c r="S731" s="3"/>
      <c r="T731" s="3"/>
    </row>
    <row r="732" spans="5:22">
      <c r="E732" s="130" t="str">
        <f t="shared" ref="E732" si="18">$C$666</f>
        <v>Projekt i Dokumentacja</v>
      </c>
      <c r="F732" s="131"/>
      <c r="G732" s="131"/>
      <c r="H732" s="75">
        <v>18</v>
      </c>
      <c r="I732" s="76" t="s">
        <v>575</v>
      </c>
      <c r="J732" s="78" t="str">
        <f>O667</f>
        <v>PLN</v>
      </c>
      <c r="K732" s="125"/>
      <c r="L732" s="80">
        <f>SUM(J720:J732)</f>
        <v>0</v>
      </c>
      <c r="M732" s="9"/>
      <c r="N732" s="10"/>
      <c r="O732" s="10"/>
      <c r="P732" s="3"/>
      <c r="Q732" s="3"/>
      <c r="R732" s="45"/>
      <c r="S732" s="3"/>
      <c r="T732" s="3"/>
    </row>
    <row r="733" spans="5:22" ht="73.900000000000006" customHeight="1">
      <c r="E733" s="130" t="str">
        <f>C700</f>
        <v>Nuetralizator ścieków w ukłądzie zamkniętym- Wyposażenie neutralizatora, stystem sterowania, podłączenie do wszystkich linii i montażu</v>
      </c>
      <c r="F733" s="131"/>
      <c r="G733" s="131"/>
      <c r="H733" s="75">
        <v>19</v>
      </c>
      <c r="I733" s="76" t="s">
        <v>876</v>
      </c>
      <c r="J733" s="78" t="str">
        <f>O701</f>
        <v>PLN</v>
      </c>
      <c r="K733" s="125"/>
      <c r="L733" s="80">
        <f>SUM(J733)</f>
        <v>0</v>
      </c>
      <c r="M733" s="9"/>
      <c r="N733" s="10"/>
      <c r="O733" s="10"/>
      <c r="P733" s="3"/>
      <c r="Q733" s="3"/>
      <c r="R733" s="45"/>
      <c r="S733" s="3"/>
      <c r="T733" s="3"/>
    </row>
    <row r="734" spans="5:22">
      <c r="E734" s="130" t="s">
        <v>877</v>
      </c>
      <c r="F734" s="131"/>
      <c r="G734" s="131"/>
      <c r="H734" s="75">
        <v>20</v>
      </c>
      <c r="I734" s="76" t="s">
        <v>880</v>
      </c>
      <c r="J734" s="78" t="str">
        <f>O708</f>
        <v>PLN</v>
      </c>
      <c r="K734" s="125"/>
      <c r="L734" s="80">
        <f>SUM(J734)</f>
        <v>0</v>
      </c>
      <c r="M734" s="9"/>
      <c r="N734" s="10"/>
      <c r="O734" s="10"/>
      <c r="P734" s="3"/>
      <c r="Q734" s="3"/>
      <c r="R734" s="45"/>
      <c r="S734" s="3"/>
      <c r="T734" s="3"/>
    </row>
    <row r="735" spans="5:22">
      <c r="E735" s="132" t="str">
        <f>C709</f>
        <v>WDROŻENIE TECHNOLOGII</v>
      </c>
      <c r="F735" s="133"/>
      <c r="G735" s="133"/>
      <c r="H735" s="75">
        <v>21</v>
      </c>
      <c r="I735" s="118" t="s">
        <v>896</v>
      </c>
      <c r="J735" s="78" t="str">
        <f>O710</f>
        <v>PLN</v>
      </c>
      <c r="K735" s="125"/>
      <c r="L735" s="119">
        <f>SUM(J735)</f>
        <v>0</v>
      </c>
      <c r="M735" s="9"/>
      <c r="N735" s="10"/>
      <c r="O735" s="10"/>
      <c r="P735" s="3"/>
      <c r="Q735" s="3"/>
      <c r="R735" s="45"/>
      <c r="S735" s="3"/>
      <c r="T735" s="3"/>
    </row>
    <row r="736" spans="5:22">
      <c r="E736" s="130"/>
      <c r="F736" s="131"/>
      <c r="G736" s="131"/>
      <c r="H736" s="75"/>
      <c r="I736" s="76"/>
      <c r="J736" s="78"/>
      <c r="K736" s="126" t="s">
        <v>897</v>
      </c>
      <c r="L736" s="120">
        <f>SUM(L735+L734+L733+L732+L719)</f>
        <v>0</v>
      </c>
      <c r="M736" s="9"/>
      <c r="N736" s="10"/>
      <c r="O736" s="10"/>
      <c r="P736" s="3"/>
      <c r="Q736" s="3"/>
      <c r="R736" s="45"/>
      <c r="S736" s="3"/>
      <c r="T736" s="3"/>
    </row>
    <row r="737" spans="10:20" ht="52.5" customHeight="1">
      <c r="J737" s="110"/>
      <c r="K737" s="127" t="s">
        <v>580</v>
      </c>
      <c r="L737" s="111">
        <f>SUM(L732+L719+P712+Q712)</f>
        <v>0</v>
      </c>
      <c r="M737" s="97" t="s">
        <v>582</v>
      </c>
      <c r="N737" s="98" t="s">
        <v>583</v>
      </c>
      <c r="O737" s="99">
        <f>SUM(L737*1.23)</f>
        <v>0</v>
      </c>
      <c r="P737" s="3"/>
      <c r="Q737" s="3"/>
      <c r="R737" s="45"/>
      <c r="S737" s="3"/>
      <c r="T737" s="3"/>
    </row>
    <row r="738" spans="10:20" ht="18.75">
      <c r="J738" s="95" t="s">
        <v>717</v>
      </c>
      <c r="K738" s="95" t="str">
        <f>P713</f>
        <v>A16 NETTO</v>
      </c>
      <c r="L738" s="96">
        <f>P712</f>
        <v>0</v>
      </c>
      <c r="M738" s="97" t="s">
        <v>582</v>
      </c>
      <c r="N738" s="98" t="s">
        <v>583</v>
      </c>
      <c r="O738" s="99">
        <f t="shared" ref="O738:O743" si="19">SUM(L738*1.23)</f>
        <v>0</v>
      </c>
    </row>
    <row r="739" spans="10:20" ht="18.75">
      <c r="J739" s="95" t="s">
        <v>717</v>
      </c>
      <c r="K739" s="95" t="str">
        <f>Q713</f>
        <v>A17 NETTO</v>
      </c>
      <c r="L739" s="96">
        <f>Q712</f>
        <v>0</v>
      </c>
      <c r="M739" s="97" t="s">
        <v>582</v>
      </c>
      <c r="N739" s="98" t="s">
        <v>583</v>
      </c>
      <c r="O739" s="99">
        <f t="shared" si="19"/>
        <v>0</v>
      </c>
    </row>
    <row r="740" spans="10:20" ht="18.75">
      <c r="J740" s="95" t="s">
        <v>717</v>
      </c>
      <c r="K740" s="95" t="s">
        <v>710</v>
      </c>
      <c r="L740" s="96" t="str">
        <f>O695</f>
        <v>PLN</v>
      </c>
      <c r="M740" s="97" t="s">
        <v>582</v>
      </c>
      <c r="N740" s="98" t="s">
        <v>583</v>
      </c>
      <c r="O740" s="99" t="e">
        <f t="shared" si="19"/>
        <v>#VALUE!</v>
      </c>
    </row>
    <row r="741" spans="10:20" ht="18.75">
      <c r="J741" s="95" t="s">
        <v>717</v>
      </c>
      <c r="K741" s="95" t="s">
        <v>711</v>
      </c>
      <c r="L741" s="96" t="str">
        <f t="shared" ref="L741:L743" si="20">O696</f>
        <v>PLN</v>
      </c>
      <c r="M741" s="97" t="s">
        <v>582</v>
      </c>
      <c r="N741" s="98" t="s">
        <v>583</v>
      </c>
      <c r="O741" s="99" t="e">
        <f t="shared" si="19"/>
        <v>#VALUE!</v>
      </c>
    </row>
    <row r="742" spans="10:20" ht="18.75">
      <c r="J742" s="95" t="s">
        <v>717</v>
      </c>
      <c r="K742" s="95" t="s">
        <v>712</v>
      </c>
      <c r="L742" s="96" t="str">
        <f t="shared" si="20"/>
        <v>PLN</v>
      </c>
      <c r="M742" s="97" t="s">
        <v>582</v>
      </c>
      <c r="N742" s="98" t="s">
        <v>583</v>
      </c>
      <c r="O742" s="99" t="e">
        <f t="shared" si="19"/>
        <v>#VALUE!</v>
      </c>
    </row>
    <row r="743" spans="10:20" ht="18.75">
      <c r="J743" s="95" t="s">
        <v>717</v>
      </c>
      <c r="K743" s="95" t="s">
        <v>713</v>
      </c>
      <c r="L743" s="96" t="str">
        <f t="shared" si="20"/>
        <v>PLN</v>
      </c>
      <c r="M743" s="97" t="s">
        <v>582</v>
      </c>
      <c r="N743" s="98" t="s">
        <v>583</v>
      </c>
      <c r="O743" s="99" t="e">
        <f t="shared" si="19"/>
        <v>#VALUE!</v>
      </c>
    </row>
  </sheetData>
  <autoFilter ref="A10:O667" xr:uid="{00000000-0009-0000-0000-000000000000}">
    <filterColumn colId="2" showButton="0"/>
    <filterColumn colId="3" showButton="0"/>
    <filterColumn colId="5" showButton="0"/>
    <filterColumn colId="6" showButton="0"/>
    <filterColumn colId="7" showButton="0"/>
    <filterColumn colId="8" showButton="0"/>
    <filterColumn colId="9" showButton="0"/>
  </autoFilter>
  <mergeCells count="741">
    <mergeCell ref="C404:E404"/>
    <mergeCell ref="C496:E496"/>
    <mergeCell ref="C543:E543"/>
    <mergeCell ref="C507:E507"/>
    <mergeCell ref="C508:E508"/>
    <mergeCell ref="C509:E509"/>
    <mergeCell ref="C510:E510"/>
    <mergeCell ref="C511:E511"/>
    <mergeCell ref="C512:E512"/>
    <mergeCell ref="C513:E513"/>
    <mergeCell ref="C514:E514"/>
    <mergeCell ref="C515:E515"/>
    <mergeCell ref="C516:E516"/>
    <mergeCell ref="C517:E517"/>
    <mergeCell ref="C540:E540"/>
    <mergeCell ref="C406:E406"/>
    <mergeCell ref="C405:E405"/>
    <mergeCell ref="C407:E407"/>
    <mergeCell ref="C408:E408"/>
    <mergeCell ref="C409:E409"/>
    <mergeCell ref="C410:E410"/>
    <mergeCell ref="C411:E411"/>
    <mergeCell ref="C412:E412"/>
    <mergeCell ref="C413:E413"/>
    <mergeCell ref="A3:R3"/>
    <mergeCell ref="A8:R8"/>
    <mergeCell ref="A494:L494"/>
    <mergeCell ref="A423:L423"/>
    <mergeCell ref="A283:L283"/>
    <mergeCell ref="A4:D4"/>
    <mergeCell ref="A5:D5"/>
    <mergeCell ref="A7:D7"/>
    <mergeCell ref="E4:R4"/>
    <mergeCell ref="E5:R5"/>
    <mergeCell ref="E7:R7"/>
    <mergeCell ref="C273:E273"/>
    <mergeCell ref="C253:E253"/>
    <mergeCell ref="C254:E254"/>
    <mergeCell ref="C255:E255"/>
    <mergeCell ref="C256:E256"/>
    <mergeCell ref="C257:E257"/>
    <mergeCell ref="C258:E258"/>
    <mergeCell ref="C259:E259"/>
    <mergeCell ref="C13:L13"/>
    <mergeCell ref="C14:L14"/>
    <mergeCell ref="C130:L130"/>
    <mergeCell ref="C184:L184"/>
    <mergeCell ref="C185:L185"/>
    <mergeCell ref="C605:L605"/>
    <mergeCell ref="C631:L631"/>
    <mergeCell ref="C629:L629"/>
    <mergeCell ref="C628:L628"/>
    <mergeCell ref="C627:L627"/>
    <mergeCell ref="C638:L638"/>
    <mergeCell ref="C637:L637"/>
    <mergeCell ref="C635:L635"/>
    <mergeCell ref="C636:L636"/>
    <mergeCell ref="C617:L617"/>
    <mergeCell ref="C626:L626"/>
    <mergeCell ref="C625:L625"/>
    <mergeCell ref="C624:L624"/>
    <mergeCell ref="C623:L623"/>
    <mergeCell ref="A603:L603"/>
    <mergeCell ref="A591:L591"/>
    <mergeCell ref="A593:L593"/>
    <mergeCell ref="A595:L595"/>
    <mergeCell ref="E717:G717"/>
    <mergeCell ref="E718:G718"/>
    <mergeCell ref="E720:G720"/>
    <mergeCell ref="C622:L622"/>
    <mergeCell ref="C621:L621"/>
    <mergeCell ref="C620:L620"/>
    <mergeCell ref="C619:L619"/>
    <mergeCell ref="C618:L618"/>
    <mergeCell ref="C634:E634"/>
    <mergeCell ref="A633:L633"/>
    <mergeCell ref="C606:L606"/>
    <mergeCell ref="C607:L607"/>
    <mergeCell ref="C610:E610"/>
    <mergeCell ref="C602:E602"/>
    <mergeCell ref="C695:L695"/>
    <mergeCell ref="C696:L696"/>
    <mergeCell ref="C697:L697"/>
    <mergeCell ref="C698:L698"/>
    <mergeCell ref="C666:L666"/>
    <mergeCell ref="A667:L667"/>
    <mergeCell ref="C641:E641"/>
    <mergeCell ref="E729:G729"/>
    <mergeCell ref="C646:L646"/>
    <mergeCell ref="C647:L647"/>
    <mergeCell ref="C630:L630"/>
    <mergeCell ref="C645:L645"/>
    <mergeCell ref="C644:L644"/>
    <mergeCell ref="C643:L643"/>
    <mergeCell ref="C642:L642"/>
    <mergeCell ref="A665:L665"/>
    <mergeCell ref="A648:L648"/>
    <mergeCell ref="A640:L640"/>
    <mergeCell ref="A699:L699"/>
    <mergeCell ref="C687:L687"/>
    <mergeCell ref="C688:L688"/>
    <mergeCell ref="C689:L689"/>
    <mergeCell ref="C690:L690"/>
    <mergeCell ref="C691:L691"/>
    <mergeCell ref="C692:L692"/>
    <mergeCell ref="C649:E649"/>
    <mergeCell ref="C700:L700"/>
    <mergeCell ref="C659:L659"/>
    <mergeCell ref="C660:L660"/>
    <mergeCell ref="C661:L661"/>
    <mergeCell ref="C240:L240"/>
    <mergeCell ref="C241:L241"/>
    <mergeCell ref="C242:L242"/>
    <mergeCell ref="C271:E271"/>
    <mergeCell ref="C272:E272"/>
    <mergeCell ref="E728:G728"/>
    <mergeCell ref="E732:G732"/>
    <mergeCell ref="C542:E542"/>
    <mergeCell ref="E719:G719"/>
    <mergeCell ref="C598:L598"/>
    <mergeCell ref="C599:L599"/>
    <mergeCell ref="C600:L600"/>
    <mergeCell ref="C586:L586"/>
    <mergeCell ref="C582:L582"/>
    <mergeCell ref="C584:L584"/>
    <mergeCell ref="C587:L587"/>
    <mergeCell ref="C588:L588"/>
    <mergeCell ref="C578:L578"/>
    <mergeCell ref="C589:L589"/>
    <mergeCell ref="C608:L608"/>
    <mergeCell ref="C590:L590"/>
    <mergeCell ref="E715:G715"/>
    <mergeCell ref="E716:G716"/>
    <mergeCell ref="C572:L572"/>
    <mergeCell ref="C277:E277"/>
    <mergeCell ref="C278:E278"/>
    <mergeCell ref="C279:E279"/>
    <mergeCell ref="C280:E280"/>
    <mergeCell ref="C592:E592"/>
    <mergeCell ref="C639:E639"/>
    <mergeCell ref="C596:E596"/>
    <mergeCell ref="C567:E567"/>
    <mergeCell ref="C594:E594"/>
    <mergeCell ref="C303:E303"/>
    <mergeCell ref="C318:E318"/>
    <mergeCell ref="C287:E287"/>
    <mergeCell ref="C288:E288"/>
    <mergeCell ref="C289:E289"/>
    <mergeCell ref="C290:E290"/>
    <mergeCell ref="C291:E291"/>
    <mergeCell ref="C292:E292"/>
    <mergeCell ref="C293:E293"/>
    <mergeCell ref="C294:E294"/>
    <mergeCell ref="C295:E295"/>
    <mergeCell ref="C571:L571"/>
    <mergeCell ref="A615:L615"/>
    <mergeCell ref="A613:L613"/>
    <mergeCell ref="A611:L611"/>
    <mergeCell ref="C266:E266"/>
    <mergeCell ref="C267:E267"/>
    <mergeCell ref="C269:E269"/>
    <mergeCell ref="C270:E270"/>
    <mergeCell ref="C576:L576"/>
    <mergeCell ref="C492:L492"/>
    <mergeCell ref="C128:L128"/>
    <mergeCell ref="C129:L129"/>
    <mergeCell ref="C262:E262"/>
    <mergeCell ref="C263:E263"/>
    <mergeCell ref="C239:E239"/>
    <mergeCell ref="C245:E245"/>
    <mergeCell ref="C246:E246"/>
    <mergeCell ref="C247:E247"/>
    <mergeCell ref="C248:E248"/>
    <mergeCell ref="C249:E249"/>
    <mergeCell ref="C250:E250"/>
    <mergeCell ref="C251:E251"/>
    <mergeCell ref="C252:E252"/>
    <mergeCell ref="C212:E212"/>
    <mergeCell ref="C213:E213"/>
    <mergeCell ref="C274:E274"/>
    <mergeCell ref="C275:E275"/>
    <mergeCell ref="C276:E276"/>
    <mergeCell ref="C217:E217"/>
    <mergeCell ref="C218:E218"/>
    <mergeCell ref="C219:E219"/>
    <mergeCell ref="C220:E220"/>
    <mergeCell ref="C201:E201"/>
    <mergeCell ref="C202:E202"/>
    <mergeCell ref="C203:E203"/>
    <mergeCell ref="C206:E206"/>
    <mergeCell ref="C207:E207"/>
    <mergeCell ref="C208:E208"/>
    <mergeCell ref="C209:E209"/>
    <mergeCell ref="C210:E210"/>
    <mergeCell ref="C211:E211"/>
    <mergeCell ref="C204:E204"/>
    <mergeCell ref="C195:E195"/>
    <mergeCell ref="C196:E196"/>
    <mergeCell ref="C197:E197"/>
    <mergeCell ref="C198:E198"/>
    <mergeCell ref="C199:E199"/>
    <mergeCell ref="C200:E200"/>
    <mergeCell ref="C214:E214"/>
    <mergeCell ref="C215:E215"/>
    <mergeCell ref="C216:E216"/>
    <mergeCell ref="C183:E183"/>
    <mergeCell ref="C189:E189"/>
    <mergeCell ref="C190:E190"/>
    <mergeCell ref="C191:E191"/>
    <mergeCell ref="C187:E187"/>
    <mergeCell ref="C186:L186"/>
    <mergeCell ref="C192:E192"/>
    <mergeCell ref="C193:E193"/>
    <mergeCell ref="C194:E194"/>
    <mergeCell ref="C174:E174"/>
    <mergeCell ref="C175:E175"/>
    <mergeCell ref="C176:E176"/>
    <mergeCell ref="C177:E177"/>
    <mergeCell ref="C178:E178"/>
    <mergeCell ref="C179:E179"/>
    <mergeCell ref="C180:E180"/>
    <mergeCell ref="C181:E181"/>
    <mergeCell ref="C182:E182"/>
    <mergeCell ref="C163:E163"/>
    <mergeCell ref="C164:E164"/>
    <mergeCell ref="C168:E168"/>
    <mergeCell ref="C165:E165"/>
    <mergeCell ref="C169:E169"/>
    <mergeCell ref="C170:E170"/>
    <mergeCell ref="C171:E171"/>
    <mergeCell ref="C172:E172"/>
    <mergeCell ref="C173:E173"/>
    <mergeCell ref="C110:E110"/>
    <mergeCell ref="C112:E112"/>
    <mergeCell ref="C157:E157"/>
    <mergeCell ref="C158:E158"/>
    <mergeCell ref="C159:E159"/>
    <mergeCell ref="C160:E160"/>
    <mergeCell ref="C161:E161"/>
    <mergeCell ref="C162:E162"/>
    <mergeCell ref="C152:E152"/>
    <mergeCell ref="C153:E153"/>
    <mergeCell ref="C154:E154"/>
    <mergeCell ref="C155:E155"/>
    <mergeCell ref="C156:E156"/>
    <mergeCell ref="C138:E138"/>
    <mergeCell ref="C139:E139"/>
    <mergeCell ref="C140:E140"/>
    <mergeCell ref="C141:E141"/>
    <mergeCell ref="C142:E142"/>
    <mergeCell ref="C143:E143"/>
    <mergeCell ref="C144:E144"/>
    <mergeCell ref="C145:E145"/>
    <mergeCell ref="C146:E146"/>
    <mergeCell ref="C148:E148"/>
    <mergeCell ref="C150:E150"/>
    <mergeCell ref="C151:E151"/>
    <mergeCell ref="C136:E136"/>
    <mergeCell ref="C137:E137"/>
    <mergeCell ref="C131:E131"/>
    <mergeCell ref="C113:E113"/>
    <mergeCell ref="C114:E114"/>
    <mergeCell ref="C87:E87"/>
    <mergeCell ref="C88:E88"/>
    <mergeCell ref="C89:E89"/>
    <mergeCell ref="C90:E90"/>
    <mergeCell ref="C91:E91"/>
    <mergeCell ref="C94:E94"/>
    <mergeCell ref="C95:E95"/>
    <mergeCell ref="C96:E96"/>
    <mergeCell ref="C97:E97"/>
    <mergeCell ref="C98:E98"/>
    <mergeCell ref="C99:E99"/>
    <mergeCell ref="C102:E102"/>
    <mergeCell ref="C103:E103"/>
    <mergeCell ref="C104:E104"/>
    <mergeCell ref="C105:E105"/>
    <mergeCell ref="C106:E106"/>
    <mergeCell ref="C109:E109"/>
    <mergeCell ref="C107:E107"/>
    <mergeCell ref="C108:E108"/>
    <mergeCell ref="C111:E111"/>
    <mergeCell ref="C32:E32"/>
    <mergeCell ref="C33:E33"/>
    <mergeCell ref="C34:E34"/>
    <mergeCell ref="C41:E41"/>
    <mergeCell ref="C43:E43"/>
    <mergeCell ref="C44:E44"/>
    <mergeCell ref="C45:E45"/>
    <mergeCell ref="C46:E46"/>
    <mergeCell ref="C47:E47"/>
    <mergeCell ref="C50:E50"/>
    <mergeCell ref="C51:E51"/>
    <mergeCell ref="C82:E82"/>
    <mergeCell ref="C93:E93"/>
    <mergeCell ref="C65:E65"/>
    <mergeCell ref="C66:E66"/>
    <mergeCell ref="C67:E67"/>
    <mergeCell ref="C68:E68"/>
    <mergeCell ref="C69:E69"/>
    <mergeCell ref="C70:E70"/>
    <mergeCell ref="C72:E72"/>
    <mergeCell ref="C73:E73"/>
    <mergeCell ref="C74:E74"/>
    <mergeCell ref="C601:E601"/>
    <mergeCell ref="C612:E612"/>
    <mergeCell ref="C614:E614"/>
    <mergeCell ref="C616:E616"/>
    <mergeCell ref="C632:E632"/>
    <mergeCell ref="C609:E609"/>
    <mergeCell ref="C604:E604"/>
    <mergeCell ref="C222:E222"/>
    <mergeCell ref="C53:E53"/>
    <mergeCell ref="C54:E54"/>
    <mergeCell ref="C55:E55"/>
    <mergeCell ref="C56:E56"/>
    <mergeCell ref="C57:E57"/>
    <mergeCell ref="C58:E58"/>
    <mergeCell ref="C59:E59"/>
    <mergeCell ref="C61:E61"/>
    <mergeCell ref="C62:E62"/>
    <mergeCell ref="C63:E63"/>
    <mergeCell ref="C60:E60"/>
    <mergeCell ref="C100:E100"/>
    <mergeCell ref="C101:E101"/>
    <mergeCell ref="C115:E115"/>
    <mergeCell ref="C64:E64"/>
    <mergeCell ref="C71:E71"/>
    <mergeCell ref="A9:O9"/>
    <mergeCell ref="A10:A11"/>
    <mergeCell ref="C10:E11"/>
    <mergeCell ref="L10:L11"/>
    <mergeCell ref="O10:O11"/>
    <mergeCell ref="M10:M11"/>
    <mergeCell ref="F10:K10"/>
    <mergeCell ref="N10:N11"/>
    <mergeCell ref="C52:E52"/>
    <mergeCell ref="C12:E12"/>
    <mergeCell ref="C16:E16"/>
    <mergeCell ref="C31:E31"/>
    <mergeCell ref="C42:E42"/>
    <mergeCell ref="C49:E49"/>
    <mergeCell ref="C48:E48"/>
    <mergeCell ref="C35:E35"/>
    <mergeCell ref="C36:E36"/>
    <mergeCell ref="C37:E37"/>
    <mergeCell ref="C38:E38"/>
    <mergeCell ref="C39:E39"/>
    <mergeCell ref="C40:E40"/>
    <mergeCell ref="C26:E26"/>
    <mergeCell ref="C27:E27"/>
    <mergeCell ref="C28:E28"/>
    <mergeCell ref="C75:E75"/>
    <mergeCell ref="C76:E76"/>
    <mergeCell ref="C77:E77"/>
    <mergeCell ref="C92:E92"/>
    <mergeCell ref="C78:E78"/>
    <mergeCell ref="C81:E81"/>
    <mergeCell ref="C83:E83"/>
    <mergeCell ref="C84:E84"/>
    <mergeCell ref="C79:E79"/>
    <mergeCell ref="C80:E80"/>
    <mergeCell ref="C85:E85"/>
    <mergeCell ref="C86:E86"/>
    <mergeCell ref="C223:E223"/>
    <mergeCell ref="C221:E221"/>
    <mergeCell ref="C116:E116"/>
    <mergeCell ref="C117:E117"/>
    <mergeCell ref="C118:E118"/>
    <mergeCell ref="C119:E119"/>
    <mergeCell ref="C120:E120"/>
    <mergeCell ref="C121:E121"/>
    <mergeCell ref="C122:E122"/>
    <mergeCell ref="C124:E124"/>
    <mergeCell ref="C132:E132"/>
    <mergeCell ref="C149:E149"/>
    <mergeCell ref="C166:E166"/>
    <mergeCell ref="C167:E167"/>
    <mergeCell ref="C188:E188"/>
    <mergeCell ref="C205:E205"/>
    <mergeCell ref="C125:E125"/>
    <mergeCell ref="C126:E126"/>
    <mergeCell ref="C123:E123"/>
    <mergeCell ref="C127:E127"/>
    <mergeCell ref="C133:E133"/>
    <mergeCell ref="C134:E134"/>
    <mergeCell ref="C135:E135"/>
    <mergeCell ref="C147:E147"/>
    <mergeCell ref="C244:E244"/>
    <mergeCell ref="C261:E261"/>
    <mergeCell ref="C268:E268"/>
    <mergeCell ref="C281:E281"/>
    <mergeCell ref="C282:E282"/>
    <mergeCell ref="C284:E284"/>
    <mergeCell ref="C285:E285"/>
    <mergeCell ref="C286:E286"/>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38:E238"/>
    <mergeCell ref="C243:E243"/>
    <mergeCell ref="C354:E354"/>
    <mergeCell ref="C355:E355"/>
    <mergeCell ref="C319:E319"/>
    <mergeCell ref="C320:E320"/>
    <mergeCell ref="C304:E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7:E317"/>
    <mergeCell ref="C345:E345"/>
    <mergeCell ref="C346:E346"/>
    <mergeCell ref="C347:E347"/>
    <mergeCell ref="C348:E348"/>
    <mergeCell ref="C349:E349"/>
    <mergeCell ref="C350:E350"/>
    <mergeCell ref="C351:E351"/>
    <mergeCell ref="C352:E352"/>
    <mergeCell ref="C353:E353"/>
    <mergeCell ref="C336:E336"/>
    <mergeCell ref="C337:E337"/>
    <mergeCell ref="C340:E340"/>
    <mergeCell ref="C338:E338"/>
    <mergeCell ref="C339:E339"/>
    <mergeCell ref="C341:E341"/>
    <mergeCell ref="C342:E342"/>
    <mergeCell ref="C343:E343"/>
    <mergeCell ref="C344:E344"/>
    <mergeCell ref="C29:E29"/>
    <mergeCell ref="C30:E30"/>
    <mergeCell ref="C17:E17"/>
    <mergeCell ref="C18:E18"/>
    <mergeCell ref="C19:E19"/>
    <mergeCell ref="C20:E20"/>
    <mergeCell ref="C21:E21"/>
    <mergeCell ref="C22:E22"/>
    <mergeCell ref="C23:E23"/>
    <mergeCell ref="C25:E25"/>
    <mergeCell ref="C24:E24"/>
    <mergeCell ref="C260:E260"/>
    <mergeCell ref="C329:E329"/>
    <mergeCell ref="C330:E330"/>
    <mergeCell ref="C331:E331"/>
    <mergeCell ref="C332:E332"/>
    <mergeCell ref="C333:E333"/>
    <mergeCell ref="C335:E335"/>
    <mergeCell ref="C321:E321"/>
    <mergeCell ref="C322:E322"/>
    <mergeCell ref="C323:E323"/>
    <mergeCell ref="C324:E324"/>
    <mergeCell ref="C325:E325"/>
    <mergeCell ref="C326:E326"/>
    <mergeCell ref="C327:E327"/>
    <mergeCell ref="C328:E328"/>
    <mergeCell ref="C296:E296"/>
    <mergeCell ref="C297:E297"/>
    <mergeCell ref="C298:E298"/>
    <mergeCell ref="C299:E299"/>
    <mergeCell ref="C300:E300"/>
    <mergeCell ref="C301:E301"/>
    <mergeCell ref="C302:E302"/>
    <mergeCell ref="C264:E264"/>
    <mergeCell ref="C265:E265"/>
    <mergeCell ref="C356:E356"/>
    <mergeCell ref="C357:E357"/>
    <mergeCell ref="C358:E358"/>
    <mergeCell ref="C359:E359"/>
    <mergeCell ref="C360:E360"/>
    <mergeCell ref="C361:E361"/>
    <mergeCell ref="C362:E362"/>
    <mergeCell ref="C363:E363"/>
    <mergeCell ref="C364:E364"/>
    <mergeCell ref="C365:E365"/>
    <mergeCell ref="C366:E366"/>
    <mergeCell ref="C367:E367"/>
    <mergeCell ref="C368:E368"/>
    <mergeCell ref="C371:E371"/>
    <mergeCell ref="C372:E372"/>
    <mergeCell ref="C373:E373"/>
    <mergeCell ref="C375:E375"/>
    <mergeCell ref="C376:E376"/>
    <mergeCell ref="C374:E374"/>
    <mergeCell ref="C369:E369"/>
    <mergeCell ref="C370:E370"/>
    <mergeCell ref="C377:E377"/>
    <mergeCell ref="C378:E378"/>
    <mergeCell ref="C379:E379"/>
    <mergeCell ref="C391:E391"/>
    <mergeCell ref="C392:E392"/>
    <mergeCell ref="C393:E393"/>
    <mergeCell ref="C394:E394"/>
    <mergeCell ref="C400:E400"/>
    <mergeCell ref="C401:E401"/>
    <mergeCell ref="C387:E387"/>
    <mergeCell ref="C402:E402"/>
    <mergeCell ref="C403:E403"/>
    <mergeCell ref="C380:E380"/>
    <mergeCell ref="C381:E381"/>
    <mergeCell ref="C382:E382"/>
    <mergeCell ref="C383:E383"/>
    <mergeCell ref="C384:E384"/>
    <mergeCell ref="C385:E385"/>
    <mergeCell ref="C388:E388"/>
    <mergeCell ref="C389:E389"/>
    <mergeCell ref="C390:E390"/>
    <mergeCell ref="C386:E386"/>
    <mergeCell ref="C395:E395"/>
    <mergeCell ref="C396:E396"/>
    <mergeCell ref="C397:E397"/>
    <mergeCell ref="C398:E398"/>
    <mergeCell ref="C399:E399"/>
    <mergeCell ref="C414:E414"/>
    <mergeCell ref="C421:E421"/>
    <mergeCell ref="C422:E422"/>
    <mergeCell ref="C424:E424"/>
    <mergeCell ref="C425:E425"/>
    <mergeCell ref="C426:E426"/>
    <mergeCell ref="C427:E427"/>
    <mergeCell ref="C428:E428"/>
    <mergeCell ref="C429:E429"/>
    <mergeCell ref="C440:E440"/>
    <mergeCell ref="C441:E441"/>
    <mergeCell ref="C442:E442"/>
    <mergeCell ref="C443:E443"/>
    <mergeCell ref="C444:E444"/>
    <mergeCell ref="C446:E446"/>
    <mergeCell ref="C430:E430"/>
    <mergeCell ref="C431:E431"/>
    <mergeCell ref="C432:E432"/>
    <mergeCell ref="C433:E433"/>
    <mergeCell ref="C434:E434"/>
    <mergeCell ref="C436:E436"/>
    <mergeCell ref="C437:E437"/>
    <mergeCell ref="C438:E438"/>
    <mergeCell ref="C439:E439"/>
    <mergeCell ref="C445:L445"/>
    <mergeCell ref="C435:E435"/>
    <mergeCell ref="C462:E462"/>
    <mergeCell ref="C463:E463"/>
    <mergeCell ref="C464:E464"/>
    <mergeCell ref="C447:E447"/>
    <mergeCell ref="C448:E448"/>
    <mergeCell ref="C449:E449"/>
    <mergeCell ref="C450:E450"/>
    <mergeCell ref="C451:E451"/>
    <mergeCell ref="C452:E452"/>
    <mergeCell ref="C453:E453"/>
    <mergeCell ref="C454:E454"/>
    <mergeCell ref="C455:E455"/>
    <mergeCell ref="C579:L579"/>
    <mergeCell ref="C597:L597"/>
    <mergeCell ref="C583:L583"/>
    <mergeCell ref="C577:L577"/>
    <mergeCell ref="C568:L568"/>
    <mergeCell ref="C493:E493"/>
    <mergeCell ref="C495:E495"/>
    <mergeCell ref="C497:E497"/>
    <mergeCell ref="C483:E483"/>
    <mergeCell ref="C484:E484"/>
    <mergeCell ref="C485:E485"/>
    <mergeCell ref="C486:E486"/>
    <mergeCell ref="C487:E487"/>
    <mergeCell ref="C488:E488"/>
    <mergeCell ref="C489:E489"/>
    <mergeCell ref="C490:E490"/>
    <mergeCell ref="C491:E491"/>
    <mergeCell ref="C574:L574"/>
    <mergeCell ref="C573:L573"/>
    <mergeCell ref="C585:L585"/>
    <mergeCell ref="C575:L575"/>
    <mergeCell ref="C570:L570"/>
    <mergeCell ref="C569:L569"/>
    <mergeCell ref="C554:E554"/>
    <mergeCell ref="C662:L662"/>
    <mergeCell ref="C663:L663"/>
    <mergeCell ref="C664:L664"/>
    <mergeCell ref="E721:G721"/>
    <mergeCell ref="E722:G722"/>
    <mergeCell ref="E723:G723"/>
    <mergeCell ref="H713:J713"/>
    <mergeCell ref="C650:L650"/>
    <mergeCell ref="C651:L651"/>
    <mergeCell ref="C652:L652"/>
    <mergeCell ref="C653:L653"/>
    <mergeCell ref="C654:L654"/>
    <mergeCell ref="C655:L655"/>
    <mergeCell ref="C656:L656"/>
    <mergeCell ref="C657:L657"/>
    <mergeCell ref="C658:L658"/>
    <mergeCell ref="A6:D6"/>
    <mergeCell ref="E6:R6"/>
    <mergeCell ref="E731:G731"/>
    <mergeCell ref="A694:L694"/>
    <mergeCell ref="C676:L676"/>
    <mergeCell ref="C693:L693"/>
    <mergeCell ref="C671:L671"/>
    <mergeCell ref="C675:L675"/>
    <mergeCell ref="C668:L668"/>
    <mergeCell ref="C669:L669"/>
    <mergeCell ref="C670:L670"/>
    <mergeCell ref="C672:L672"/>
    <mergeCell ref="C673:L673"/>
    <mergeCell ref="C674:L674"/>
    <mergeCell ref="C677:L677"/>
    <mergeCell ref="C678:L678"/>
    <mergeCell ref="C679:L679"/>
    <mergeCell ref="C680:L680"/>
    <mergeCell ref="C681:L681"/>
    <mergeCell ref="C682:L682"/>
    <mergeCell ref="C683:L683"/>
    <mergeCell ref="C684:L684"/>
    <mergeCell ref="C685:L685"/>
    <mergeCell ref="C686:L686"/>
    <mergeCell ref="A566:J566"/>
    <mergeCell ref="C580:L580"/>
    <mergeCell ref="C581:L581"/>
    <mergeCell ref="C518:E518"/>
    <mergeCell ref="C519:E519"/>
    <mergeCell ref="C520:E520"/>
    <mergeCell ref="C521:E521"/>
    <mergeCell ref="C522:E522"/>
    <mergeCell ref="C533:E533"/>
    <mergeCell ref="C534:E534"/>
    <mergeCell ref="C535:E535"/>
    <mergeCell ref="C536:E536"/>
    <mergeCell ref="C537:E537"/>
    <mergeCell ref="C538:E538"/>
    <mergeCell ref="C544:E544"/>
    <mergeCell ref="C523:E523"/>
    <mergeCell ref="C524:E524"/>
    <mergeCell ref="C525:E525"/>
    <mergeCell ref="C526:E526"/>
    <mergeCell ref="C528:E528"/>
    <mergeCell ref="C529:E529"/>
    <mergeCell ref="C530:E530"/>
    <mergeCell ref="C531:E531"/>
    <mergeCell ref="C532:E532"/>
    <mergeCell ref="F564:L564"/>
    <mergeCell ref="C545:E545"/>
    <mergeCell ref="C546:E546"/>
    <mergeCell ref="C547:E547"/>
    <mergeCell ref="C548:E548"/>
    <mergeCell ref="C549:E549"/>
    <mergeCell ref="C550:E550"/>
    <mergeCell ref="C551:E551"/>
    <mergeCell ref="C552:E552"/>
    <mergeCell ref="C553:E553"/>
    <mergeCell ref="C555:E555"/>
    <mergeCell ref="C556:E556"/>
    <mergeCell ref="C557:E557"/>
    <mergeCell ref="C558:E558"/>
    <mergeCell ref="C559:E559"/>
    <mergeCell ref="C560:E560"/>
    <mergeCell ref="C561:E561"/>
    <mergeCell ref="C562:E562"/>
    <mergeCell ref="C563:E563"/>
    <mergeCell ref="C564:E564"/>
    <mergeCell ref="C500:E500"/>
    <mergeCell ref="C501:E501"/>
    <mergeCell ref="C502:E502"/>
    <mergeCell ref="C503:E503"/>
    <mergeCell ref="C504:E504"/>
    <mergeCell ref="C505:E505"/>
    <mergeCell ref="C506:E506"/>
    <mergeCell ref="C474:E474"/>
    <mergeCell ref="C475:E475"/>
    <mergeCell ref="C476:E476"/>
    <mergeCell ref="C477:E477"/>
    <mergeCell ref="C482:E482"/>
    <mergeCell ref="C478:E478"/>
    <mergeCell ref="C479:E479"/>
    <mergeCell ref="C480:E480"/>
    <mergeCell ref="C481:E481"/>
    <mergeCell ref="C417:E417"/>
    <mergeCell ref="C419:E419"/>
    <mergeCell ref="C420:E420"/>
    <mergeCell ref="C416:E416"/>
    <mergeCell ref="C415:E415"/>
    <mergeCell ref="C418:E418"/>
    <mergeCell ref="C334:E334"/>
    <mergeCell ref="C498:E498"/>
    <mergeCell ref="C499:E499"/>
    <mergeCell ref="C465:E465"/>
    <mergeCell ref="C466:E466"/>
    <mergeCell ref="C467:E467"/>
    <mergeCell ref="C468:E468"/>
    <mergeCell ref="C469:E469"/>
    <mergeCell ref="C470:E470"/>
    <mergeCell ref="C471:E471"/>
    <mergeCell ref="C472:E472"/>
    <mergeCell ref="C473:E473"/>
    <mergeCell ref="C456:E456"/>
    <mergeCell ref="C457:E457"/>
    <mergeCell ref="C458:E458"/>
    <mergeCell ref="C459:E459"/>
    <mergeCell ref="C460:E460"/>
    <mergeCell ref="C461:E461"/>
    <mergeCell ref="A1:R1"/>
    <mergeCell ref="E733:G733"/>
    <mergeCell ref="E734:G734"/>
    <mergeCell ref="E735:G735"/>
    <mergeCell ref="E736:G736"/>
    <mergeCell ref="A701:L701"/>
    <mergeCell ref="C702:L702"/>
    <mergeCell ref="C705:L705"/>
    <mergeCell ref="C706:L706"/>
    <mergeCell ref="C703:L703"/>
    <mergeCell ref="C704:L704"/>
    <mergeCell ref="C707:L707"/>
    <mergeCell ref="C709:L709"/>
    <mergeCell ref="A708:L708"/>
    <mergeCell ref="A710:L710"/>
    <mergeCell ref="E730:G730"/>
    <mergeCell ref="E724:G724"/>
    <mergeCell ref="E725:G725"/>
    <mergeCell ref="E726:G726"/>
    <mergeCell ref="E727:G727"/>
    <mergeCell ref="A2:D2"/>
    <mergeCell ref="E2:L2"/>
    <mergeCell ref="C527:E527"/>
    <mergeCell ref="C539:E539"/>
  </mergeCells>
  <phoneticPr fontId="20" type="noConversion"/>
  <pageMargins left="0.7" right="0.7" top="0.75" bottom="0.75" header="0.3" footer="0.3"/>
  <pageSetup paperSize="9" scale="45" fitToWidth="0" fitToHeight="0" orientation="landscape" r:id="rId1"/>
  <drawing r:id="rId2"/>
</worksheet>
</file>

<file path=docMetadata/LabelInfo.xml><?xml version="1.0" encoding="utf-8"?>
<clbl:labelList xmlns:clbl="http://schemas.microsoft.com/office/2020/mipLabelMetadata">
  <clbl:label id="{4447dd6a-a4a1-440b-a6a3-9124ef1ee017}" enabled="1" method="Privileged" siteId="{7a18110d-ef9b-4274-acef-e62ab0fe28e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21.03.2024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 Book</dc:creator>
  <cp:lastModifiedBy>Monika Stąporek</cp:lastModifiedBy>
  <cp:lastPrinted>2024-01-19T13:51:05Z</cp:lastPrinted>
  <dcterms:created xsi:type="dcterms:W3CDTF">2014-11-22T19:50:53Z</dcterms:created>
  <dcterms:modified xsi:type="dcterms:W3CDTF">2024-03-21T13:09:18Z</dcterms:modified>
</cp:coreProperties>
</file>